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comments9.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omments6.xml" ContentType="application/vnd.openxmlformats-officedocument.spreadsheetml.comments+xml"/>
  <Override PartName="/xl/comments7.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comments12.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10" yWindow="585" windowWidth="19815" windowHeight="7620" tabRatio="771" firstSheet="3" activeTab="4"/>
  </bookViews>
  <sheets>
    <sheet name="Target Calculator Introduction" sheetId="13" r:id="rId1"/>
    <sheet name="Target Setting &amp; MAP-IT Example" sheetId="7" r:id="rId2"/>
    <sheet name="One Priority Audience Example" sheetId="8" r:id="rId3"/>
    <sheet name="One Priority Audience" sheetId="5" r:id="rId4"/>
    <sheet name="Two Priority Audiences" sheetId="10" r:id="rId5"/>
    <sheet name="Three Priority Audiences" sheetId="21" r:id="rId6"/>
    <sheet name="Four Priority Audiences" sheetId="11" r:id="rId7"/>
    <sheet name="Five Priority Audiences" sheetId="15" r:id="rId8"/>
    <sheet name="Faculty Staff" sheetId="14" r:id="rId9"/>
    <sheet name="Faculty Staff Separate" sheetId="18" r:id="rId10"/>
    <sheet name="Faculty &amp; Staff 2 Types" sheetId="19" r:id="rId11"/>
    <sheet name="Faculty &amp; Staff 3 Types" sheetId="20" r:id="rId12"/>
    <sheet name="Faculty 2 &amp; Staff 3 Types" sheetId="22" r:id="rId13"/>
    <sheet name="Target Setting Resources" sheetId="9" r:id="rId14"/>
    <sheet name="Mutually Exclusive  Audiences" sheetId="17" r:id="rId15"/>
  </sheets>
  <definedNames>
    <definedName name="_xlnm.Print_Area" localSheetId="10">'Faculty &amp; Staff 2 Types'!$B$1:$I$27</definedName>
    <definedName name="_xlnm.Print_Area" localSheetId="11">'Faculty &amp; Staff 3 Types'!$B$1:$I$28</definedName>
    <definedName name="_xlnm.Print_Area" localSheetId="12">'Faculty 2 &amp; Staff 3 Types'!$B$1:$I$29</definedName>
    <definedName name="_xlnm.Print_Area" localSheetId="8">'Faculty Staff'!$B$1:$I$25</definedName>
    <definedName name="_xlnm.Print_Area" localSheetId="9">'Faculty Staff Separate'!$B$1:$I$26</definedName>
    <definedName name="_xlnm.Print_Area" localSheetId="7">'Five Priority Audiences'!$B$1:$I$29</definedName>
    <definedName name="_xlnm.Print_Area" localSheetId="6">'Four Priority Audiences'!$B$1:$I$28</definedName>
    <definedName name="_xlnm.Print_Area" localSheetId="3">'One Priority Audience'!$B$1:$I$25</definedName>
    <definedName name="_xlnm.Print_Area" localSheetId="2">'One Priority Audience Example'!$B$1:$I$25</definedName>
    <definedName name="_xlnm.Print_Area" localSheetId="0">'Target Calculator Introduction'!$B$1:$I$29</definedName>
    <definedName name="_xlnm.Print_Area" localSheetId="1">'Target Setting &amp; MAP-IT Example'!$B$1:$I$27</definedName>
    <definedName name="_xlnm.Print_Area" localSheetId="5">'Three Priority Audiences'!$B$1:$I$27</definedName>
    <definedName name="_xlnm.Print_Area" localSheetId="4">'Two Priority Audiences'!$B$1:$I$26</definedName>
  </definedNames>
  <calcPr calcId="125725"/>
</workbook>
</file>

<file path=xl/calcChain.xml><?xml version="1.0" encoding="utf-8"?>
<calcChain xmlns="http://schemas.openxmlformats.org/spreadsheetml/2006/main">
  <c r="F21" i="22"/>
  <c r="D20"/>
  <c r="H20" s="1"/>
  <c r="I20" s="1"/>
  <c r="C20"/>
  <c r="C21" s="1"/>
  <c r="F19"/>
  <c r="D19"/>
  <c r="H19" s="1"/>
  <c r="I19" s="1"/>
  <c r="F18"/>
  <c r="D18"/>
  <c r="H18" s="1"/>
  <c r="I18" s="1"/>
  <c r="F17"/>
  <c r="D17"/>
  <c r="H17" s="1"/>
  <c r="I17" s="1"/>
  <c r="F16"/>
  <c r="D16"/>
  <c r="H16" s="1"/>
  <c r="I16" s="1"/>
  <c r="F15"/>
  <c r="F20" s="1"/>
  <c r="E20" s="1"/>
  <c r="D15"/>
  <c r="H15" s="1"/>
  <c r="I19" i="15"/>
  <c r="I18"/>
  <c r="H18"/>
  <c r="H19"/>
  <c r="F18"/>
  <c r="F19"/>
  <c r="D19"/>
  <c r="D18"/>
  <c r="H20" i="11"/>
  <c r="D15" i="21"/>
  <c r="F15" s="1"/>
  <c r="D16"/>
  <c r="F16" s="1"/>
  <c r="D17"/>
  <c r="F17" s="1"/>
  <c r="C18"/>
  <c r="D18" s="1"/>
  <c r="H18" s="1"/>
  <c r="F19"/>
  <c r="F19" i="11"/>
  <c r="E19" i="20"/>
  <c r="F20"/>
  <c r="C19"/>
  <c r="D19" s="1"/>
  <c r="H19" s="1"/>
  <c r="D18"/>
  <c r="F18" s="1"/>
  <c r="D17"/>
  <c r="F17" s="1"/>
  <c r="D16"/>
  <c r="F16" s="1"/>
  <c r="D15"/>
  <c r="F15" s="1"/>
  <c r="F19" i="19"/>
  <c r="C18"/>
  <c r="D18" s="1"/>
  <c r="H18" s="1"/>
  <c r="D17"/>
  <c r="F17" s="1"/>
  <c r="D16"/>
  <c r="F16" s="1"/>
  <c r="D15"/>
  <c r="F15" s="1"/>
  <c r="F18" i="18"/>
  <c r="C17"/>
  <c r="D17" s="1"/>
  <c r="H17" s="1"/>
  <c r="D16"/>
  <c r="H16" s="1"/>
  <c r="D15"/>
  <c r="H15" s="1"/>
  <c r="G4" i="17"/>
  <c r="G5"/>
  <c r="G6"/>
  <c r="G7"/>
  <c r="G8"/>
  <c r="G9"/>
  <c r="G10"/>
  <c r="G11"/>
  <c r="G12"/>
  <c r="G13"/>
  <c r="G14"/>
  <c r="G15"/>
  <c r="G16"/>
  <c r="G17"/>
  <c r="G18"/>
  <c r="G19"/>
  <c r="G20"/>
  <c r="G21"/>
  <c r="G22"/>
  <c r="G23"/>
  <c r="G24"/>
  <c r="G25"/>
  <c r="G26"/>
  <c r="G27"/>
  <c r="G28"/>
  <c r="G29"/>
  <c r="G30"/>
  <c r="G31"/>
  <c r="G32"/>
  <c r="G3"/>
  <c r="C33"/>
  <c r="I7" s="1"/>
  <c r="E33"/>
  <c r="E34" s="1"/>
  <c r="D33"/>
  <c r="D34" s="1"/>
  <c r="B33"/>
  <c r="F21" i="15"/>
  <c r="C20"/>
  <c r="D20" s="1"/>
  <c r="H20" s="1"/>
  <c r="D17"/>
  <c r="F17" s="1"/>
  <c r="D16"/>
  <c r="F16" s="1"/>
  <c r="D15"/>
  <c r="F15" s="1"/>
  <c r="F17" i="14"/>
  <c r="C16"/>
  <c r="D16" s="1"/>
  <c r="H16" s="1"/>
  <c r="D15"/>
  <c r="H15" s="1"/>
  <c r="F18" i="10"/>
  <c r="D17" i="11"/>
  <c r="H17" s="1"/>
  <c r="F20"/>
  <c r="C19"/>
  <c r="C20" s="1"/>
  <c r="D18"/>
  <c r="H18" s="1"/>
  <c r="D16"/>
  <c r="H16" s="1"/>
  <c r="D15"/>
  <c r="H15" s="1"/>
  <c r="F19" i="7"/>
  <c r="C18"/>
  <c r="C19" s="1"/>
  <c r="D17"/>
  <c r="H17" s="1"/>
  <c r="D16"/>
  <c r="H16" s="1"/>
  <c r="D15"/>
  <c r="H15" s="1"/>
  <c r="C17" i="10"/>
  <c r="D17" s="1"/>
  <c r="H17" s="1"/>
  <c r="D16"/>
  <c r="H16" s="1"/>
  <c r="D15"/>
  <c r="H15" s="1"/>
  <c r="F17" i="5"/>
  <c r="C16"/>
  <c r="D16" s="1"/>
  <c r="H16" s="1"/>
  <c r="D15"/>
  <c r="H15" s="1"/>
  <c r="F17" i="8"/>
  <c r="C16"/>
  <c r="D16" s="1"/>
  <c r="H16" s="1"/>
  <c r="D15"/>
  <c r="H15" s="1"/>
  <c r="F16" i="10" l="1"/>
  <c r="I16" s="1"/>
  <c r="F18" i="21"/>
  <c r="E18" s="1"/>
  <c r="C19"/>
  <c r="H17"/>
  <c r="I17" s="1"/>
  <c r="H16"/>
  <c r="I16" s="1"/>
  <c r="H15"/>
  <c r="I15" s="1"/>
  <c r="H21" i="22"/>
  <c r="I15"/>
  <c r="F20" i="15"/>
  <c r="E20"/>
  <c r="F19" i="20"/>
  <c r="H15"/>
  <c r="H16"/>
  <c r="I16" s="1"/>
  <c r="H17"/>
  <c r="I17" s="1"/>
  <c r="H18"/>
  <c r="C20"/>
  <c r="F18" i="19"/>
  <c r="E18" s="1"/>
  <c r="H15"/>
  <c r="H16"/>
  <c r="I16" s="1"/>
  <c r="H17"/>
  <c r="I17" s="1"/>
  <c r="C19"/>
  <c r="H18" i="18"/>
  <c r="F15"/>
  <c r="F16"/>
  <c r="I16" s="1"/>
  <c r="G33" i="17"/>
  <c r="J7"/>
  <c r="I6"/>
  <c r="J6" s="1"/>
  <c r="C34"/>
  <c r="I8"/>
  <c r="J8" s="1"/>
  <c r="B34"/>
  <c r="I20" i="15"/>
  <c r="H15"/>
  <c r="H16"/>
  <c r="I16" s="1"/>
  <c r="H17"/>
  <c r="C21"/>
  <c r="H17" i="14"/>
  <c r="F15"/>
  <c r="F16" s="1"/>
  <c r="E16" s="1"/>
  <c r="F18" i="11"/>
  <c r="I18" s="1"/>
  <c r="F15"/>
  <c r="F16"/>
  <c r="I16" s="1"/>
  <c r="F17"/>
  <c r="I17" s="1"/>
  <c r="D19"/>
  <c r="H19" s="1"/>
  <c r="F15" i="8"/>
  <c r="F16" s="1"/>
  <c r="E16" s="1"/>
  <c r="F15" i="5"/>
  <c r="F16" s="1"/>
  <c r="F15" i="10"/>
  <c r="I15" s="1"/>
  <c r="F17" i="7"/>
  <c r="I17" s="1"/>
  <c r="F16"/>
  <c r="I16" s="1"/>
  <c r="F15"/>
  <c r="D18"/>
  <c r="H18" s="1"/>
  <c r="H19" s="1"/>
  <c r="H17" i="5"/>
  <c r="I15" i="7"/>
  <c r="H17" i="8"/>
  <c r="H18" i="10"/>
  <c r="I18" i="21" l="1"/>
  <c r="H19"/>
  <c r="G19" s="1"/>
  <c r="I21" i="22"/>
  <c r="G21"/>
  <c r="I17" i="15"/>
  <c r="H21"/>
  <c r="I15" i="8"/>
  <c r="I16"/>
  <c r="I18" i="20"/>
  <c r="H20"/>
  <c r="E16" i="5"/>
  <c r="I16"/>
  <c r="I15"/>
  <c r="I19" i="20"/>
  <c r="I15"/>
  <c r="H19" i="19"/>
  <c r="I15"/>
  <c r="I18"/>
  <c r="F17" i="18"/>
  <c r="E17" s="1"/>
  <c r="I18"/>
  <c r="G18"/>
  <c r="I17"/>
  <c r="I15"/>
  <c r="F18" i="7"/>
  <c r="E18" s="1"/>
  <c r="F34" i="17"/>
  <c r="I9"/>
  <c r="J9" s="1"/>
  <c r="I15" i="11"/>
  <c r="I15" i="15"/>
  <c r="I17" i="14"/>
  <c r="G17"/>
  <c r="I15"/>
  <c r="I16"/>
  <c r="I18" i="7"/>
  <c r="I19" i="11"/>
  <c r="E19"/>
  <c r="I20"/>
  <c r="G20"/>
  <c r="G18" i="10"/>
  <c r="I17" i="8"/>
  <c r="G17"/>
  <c r="I17" i="5"/>
  <c r="G17"/>
  <c r="I19" i="7"/>
  <c r="G19"/>
  <c r="I18" i="10"/>
  <c r="F17"/>
  <c r="E17" s="1"/>
  <c r="I17" l="1"/>
  <c r="I19" i="21"/>
  <c r="I20" i="20"/>
  <c r="G20"/>
  <c r="I19" i="19"/>
  <c r="G19"/>
  <c r="I21" i="15"/>
  <c r="G21"/>
</calcChain>
</file>

<file path=xl/comments1.xml><?xml version="1.0" encoding="utf-8"?>
<comments xmlns="http://schemas.openxmlformats.org/spreadsheetml/2006/main">
  <authors>
    <author>Jim Grizzell</author>
  </authors>
  <commentList>
    <comment ref="C15" authorId="0">
      <text>
        <r>
          <rPr>
            <b/>
            <sz val="8"/>
            <color indexed="81"/>
            <rFont val="Tahoma"/>
            <family val="2"/>
          </rPr>
          <t>Jim Grizzell:</t>
        </r>
        <r>
          <rPr>
            <sz val="8"/>
            <color indexed="81"/>
            <rFont val="Tahoma"/>
            <family val="2"/>
          </rPr>
          <t xml:space="preserve">
Percent of the total population in the priority audience.</t>
        </r>
      </text>
    </comment>
    <comment ref="E15" authorId="0">
      <text>
        <r>
          <rPr>
            <b/>
            <sz val="8"/>
            <color indexed="81"/>
            <rFont val="Tahoma"/>
            <family val="2"/>
          </rPr>
          <t>Jim Grizzell:</t>
        </r>
        <r>
          <rPr>
            <sz val="8"/>
            <color indexed="81"/>
            <rFont val="Tahoma"/>
            <family val="2"/>
          </rPr>
          <t xml:space="preserve">
Baseline for the priority audience</t>
        </r>
      </text>
    </comment>
    <comment ref="G15" authorId="0">
      <text>
        <r>
          <rPr>
            <b/>
            <sz val="8"/>
            <color indexed="81"/>
            <rFont val="Tahoma"/>
            <family val="2"/>
          </rPr>
          <t>Jim Grizzell:</t>
        </r>
        <r>
          <rPr>
            <sz val="8"/>
            <color indexed="81"/>
            <rFont val="Tahoma"/>
            <family val="2"/>
          </rPr>
          <t xml:space="preserve">
Estimated percent improvement expected from an evidence-based intervention for the priority audience.</t>
        </r>
      </text>
    </comment>
    <comment ref="G18" authorId="0">
      <text>
        <r>
          <rPr>
            <b/>
            <sz val="8"/>
            <color indexed="81"/>
            <rFont val="Tahoma"/>
            <family val="2"/>
          </rPr>
          <t>Jim Grizzell:</t>
        </r>
        <r>
          <rPr>
            <sz val="8"/>
            <color indexed="81"/>
            <rFont val="Tahoma"/>
            <family val="2"/>
          </rPr>
          <t xml:space="preserve">
Estimated percent improvement expected from an evidence-based intervention for the priority audience.</t>
        </r>
      </text>
    </comment>
    <comment ref="D19" authorId="0">
      <text>
        <r>
          <rPr>
            <b/>
            <sz val="8"/>
            <color indexed="81"/>
            <rFont val="Tahoma"/>
            <family val="2"/>
          </rPr>
          <t>Jim Grizzell:</t>
        </r>
        <r>
          <rPr>
            <sz val="8"/>
            <color indexed="81"/>
            <rFont val="Tahoma"/>
            <family val="2"/>
          </rPr>
          <t xml:space="preserve">
Total student body population.</t>
        </r>
      </text>
    </comment>
    <comment ref="E19" authorId="0">
      <text>
        <r>
          <rPr>
            <b/>
            <sz val="8"/>
            <color indexed="81"/>
            <rFont val="Tahoma"/>
            <family val="2"/>
          </rPr>
          <t>Jim Grizzell:</t>
        </r>
        <r>
          <rPr>
            <sz val="8"/>
            <color indexed="81"/>
            <rFont val="Tahoma"/>
            <family val="2"/>
          </rPr>
          <t xml:space="preserve">
Baseline for the total population</t>
        </r>
      </text>
    </comment>
  </commentList>
</comments>
</file>

<file path=xl/comments10.xml><?xml version="1.0" encoding="utf-8"?>
<comments xmlns="http://schemas.openxmlformats.org/spreadsheetml/2006/main">
  <authors>
    <author>Jim Grizzell</author>
  </authors>
  <commentList>
    <comment ref="C15" authorId="0">
      <text>
        <r>
          <rPr>
            <b/>
            <sz val="8"/>
            <color indexed="81"/>
            <rFont val="Tahoma"/>
            <family val="2"/>
          </rPr>
          <t>Jim Grizzell:</t>
        </r>
        <r>
          <rPr>
            <sz val="8"/>
            <color indexed="81"/>
            <rFont val="Tahoma"/>
            <family val="2"/>
          </rPr>
          <t xml:space="preserve">
Percent of the total population in the priority audience.</t>
        </r>
      </text>
    </comment>
    <comment ref="E15" authorId="0">
      <text>
        <r>
          <rPr>
            <b/>
            <sz val="8"/>
            <color indexed="81"/>
            <rFont val="Tahoma"/>
            <family val="2"/>
          </rPr>
          <t>Jim Grizzell:</t>
        </r>
        <r>
          <rPr>
            <sz val="8"/>
            <color indexed="81"/>
            <rFont val="Tahoma"/>
            <family val="2"/>
          </rPr>
          <t xml:space="preserve">
Baseline for the priority audience</t>
        </r>
      </text>
    </comment>
    <comment ref="G15" authorId="0">
      <text>
        <r>
          <rPr>
            <b/>
            <sz val="8"/>
            <color indexed="81"/>
            <rFont val="Tahoma"/>
            <family val="2"/>
          </rPr>
          <t>Jim Grizzell:</t>
        </r>
        <r>
          <rPr>
            <sz val="8"/>
            <color indexed="81"/>
            <rFont val="Tahoma"/>
            <family val="2"/>
          </rPr>
          <t xml:space="preserve">
Estimated percent improvement expected from an evidence-based intervention for the priority audience.</t>
        </r>
      </text>
    </comment>
    <comment ref="G18" authorId="0">
      <text>
        <r>
          <rPr>
            <b/>
            <sz val="8"/>
            <color indexed="81"/>
            <rFont val="Tahoma"/>
            <family val="2"/>
          </rPr>
          <t>Jim Grizzell:</t>
        </r>
        <r>
          <rPr>
            <sz val="8"/>
            <color indexed="81"/>
            <rFont val="Tahoma"/>
            <family val="2"/>
          </rPr>
          <t xml:space="preserve">
Estimated percent improvement expected from an evidence-based intervention for the priority audience.</t>
        </r>
      </text>
    </comment>
    <comment ref="D19" authorId="0">
      <text>
        <r>
          <rPr>
            <b/>
            <sz val="8"/>
            <color indexed="81"/>
            <rFont val="Tahoma"/>
            <family val="2"/>
          </rPr>
          <t>Jim Grizzell:</t>
        </r>
        <r>
          <rPr>
            <sz val="8"/>
            <color indexed="81"/>
            <rFont val="Tahoma"/>
            <family val="2"/>
          </rPr>
          <t xml:space="preserve">
Total student body population.</t>
        </r>
      </text>
    </comment>
    <comment ref="E19" authorId="0">
      <text>
        <r>
          <rPr>
            <b/>
            <sz val="8"/>
            <color indexed="81"/>
            <rFont val="Tahoma"/>
            <family val="2"/>
          </rPr>
          <t>Jim Grizzell:</t>
        </r>
        <r>
          <rPr>
            <sz val="8"/>
            <color indexed="81"/>
            <rFont val="Tahoma"/>
            <family val="2"/>
          </rPr>
          <t xml:space="preserve">
Baseline for the total population</t>
        </r>
      </text>
    </comment>
  </commentList>
</comments>
</file>

<file path=xl/comments11.xml><?xml version="1.0" encoding="utf-8"?>
<comments xmlns="http://schemas.openxmlformats.org/spreadsheetml/2006/main">
  <authors>
    <author>Jim Grizzell</author>
  </authors>
  <commentList>
    <comment ref="C15" authorId="0">
      <text>
        <r>
          <rPr>
            <b/>
            <sz val="8"/>
            <color indexed="81"/>
            <rFont val="Tahoma"/>
            <family val="2"/>
          </rPr>
          <t>Jim Grizzell:</t>
        </r>
        <r>
          <rPr>
            <sz val="8"/>
            <color indexed="81"/>
            <rFont val="Tahoma"/>
            <family val="2"/>
          </rPr>
          <t xml:space="preserve">
Percent of the total population in the priority audience.</t>
        </r>
      </text>
    </comment>
    <comment ref="E15" authorId="0">
      <text>
        <r>
          <rPr>
            <b/>
            <sz val="8"/>
            <color indexed="81"/>
            <rFont val="Tahoma"/>
            <family val="2"/>
          </rPr>
          <t>Jim Grizzell:</t>
        </r>
        <r>
          <rPr>
            <sz val="8"/>
            <color indexed="81"/>
            <rFont val="Tahoma"/>
            <family val="2"/>
          </rPr>
          <t xml:space="preserve">
Baseline for the priority audience</t>
        </r>
      </text>
    </comment>
    <comment ref="G15" authorId="0">
      <text>
        <r>
          <rPr>
            <b/>
            <sz val="8"/>
            <color indexed="81"/>
            <rFont val="Tahoma"/>
            <family val="2"/>
          </rPr>
          <t>Jim Grizzell:</t>
        </r>
        <r>
          <rPr>
            <sz val="8"/>
            <color indexed="81"/>
            <rFont val="Tahoma"/>
            <family val="2"/>
          </rPr>
          <t xml:space="preserve">
Estimated percent improvement expected from an evidence-based intervention for the priority audience.</t>
        </r>
      </text>
    </comment>
    <comment ref="G19" authorId="0">
      <text>
        <r>
          <rPr>
            <b/>
            <sz val="8"/>
            <color indexed="81"/>
            <rFont val="Tahoma"/>
            <family val="2"/>
          </rPr>
          <t>Jim Grizzell:</t>
        </r>
        <r>
          <rPr>
            <sz val="8"/>
            <color indexed="81"/>
            <rFont val="Tahoma"/>
            <family val="2"/>
          </rPr>
          <t xml:space="preserve">
Estimated percent improvement expected from an evidence-based intervention for the priority audience.</t>
        </r>
      </text>
    </comment>
    <comment ref="D20" authorId="0">
      <text>
        <r>
          <rPr>
            <b/>
            <sz val="8"/>
            <color indexed="81"/>
            <rFont val="Tahoma"/>
            <family val="2"/>
          </rPr>
          <t>Jim Grizzell:</t>
        </r>
        <r>
          <rPr>
            <sz val="8"/>
            <color indexed="81"/>
            <rFont val="Tahoma"/>
            <family val="2"/>
          </rPr>
          <t xml:space="preserve">
Total student body population.</t>
        </r>
      </text>
    </comment>
    <comment ref="E20" authorId="0">
      <text>
        <r>
          <rPr>
            <b/>
            <sz val="8"/>
            <color indexed="81"/>
            <rFont val="Tahoma"/>
            <family val="2"/>
          </rPr>
          <t>Jim Grizzell:</t>
        </r>
        <r>
          <rPr>
            <sz val="8"/>
            <color indexed="81"/>
            <rFont val="Tahoma"/>
            <family val="2"/>
          </rPr>
          <t xml:space="preserve">
Baseline for the total population</t>
        </r>
      </text>
    </comment>
  </commentList>
</comments>
</file>

<file path=xl/comments12.xml><?xml version="1.0" encoding="utf-8"?>
<comments xmlns="http://schemas.openxmlformats.org/spreadsheetml/2006/main">
  <authors>
    <author>Jim Grizzell</author>
  </authors>
  <commentList>
    <comment ref="C15" authorId="0">
      <text>
        <r>
          <rPr>
            <b/>
            <sz val="8"/>
            <color indexed="81"/>
            <rFont val="Tahoma"/>
            <family val="2"/>
          </rPr>
          <t>Jim Grizzell:</t>
        </r>
        <r>
          <rPr>
            <sz val="8"/>
            <color indexed="81"/>
            <rFont val="Tahoma"/>
            <family val="2"/>
          </rPr>
          <t xml:space="preserve">
Percent of the total population in the priority audience.</t>
        </r>
      </text>
    </comment>
    <comment ref="E15" authorId="0">
      <text>
        <r>
          <rPr>
            <b/>
            <sz val="8"/>
            <color indexed="81"/>
            <rFont val="Tahoma"/>
            <family val="2"/>
          </rPr>
          <t>Jim Grizzell:</t>
        </r>
        <r>
          <rPr>
            <sz val="8"/>
            <color indexed="81"/>
            <rFont val="Tahoma"/>
            <family val="2"/>
          </rPr>
          <t xml:space="preserve">
Baseline for the priority audience</t>
        </r>
      </text>
    </comment>
    <comment ref="G15" authorId="0">
      <text>
        <r>
          <rPr>
            <b/>
            <sz val="8"/>
            <color indexed="81"/>
            <rFont val="Tahoma"/>
            <family val="2"/>
          </rPr>
          <t>Jim Grizzell:</t>
        </r>
        <r>
          <rPr>
            <sz val="8"/>
            <color indexed="81"/>
            <rFont val="Tahoma"/>
            <family val="2"/>
          </rPr>
          <t xml:space="preserve">
Estimated percent improvement expected from an evidence-based intervention for the priority audience.</t>
        </r>
      </text>
    </comment>
    <comment ref="G20" authorId="0">
      <text>
        <r>
          <rPr>
            <b/>
            <sz val="8"/>
            <color indexed="81"/>
            <rFont val="Tahoma"/>
            <family val="2"/>
          </rPr>
          <t>Jim Grizzell:</t>
        </r>
        <r>
          <rPr>
            <sz val="8"/>
            <color indexed="81"/>
            <rFont val="Tahoma"/>
            <family val="2"/>
          </rPr>
          <t xml:space="preserve">
Estimated percent improvement expected from an evidence-based intervention for the priority audience.</t>
        </r>
      </text>
    </comment>
    <comment ref="D21" authorId="0">
      <text>
        <r>
          <rPr>
            <b/>
            <sz val="8"/>
            <color indexed="81"/>
            <rFont val="Tahoma"/>
            <family val="2"/>
          </rPr>
          <t>Jim Grizzell:</t>
        </r>
        <r>
          <rPr>
            <sz val="8"/>
            <color indexed="81"/>
            <rFont val="Tahoma"/>
            <family val="2"/>
          </rPr>
          <t xml:space="preserve">
Total student body population.</t>
        </r>
      </text>
    </comment>
    <comment ref="E21" authorId="0">
      <text>
        <r>
          <rPr>
            <b/>
            <sz val="8"/>
            <color indexed="81"/>
            <rFont val="Tahoma"/>
            <family val="2"/>
          </rPr>
          <t>Jim Grizzell:</t>
        </r>
        <r>
          <rPr>
            <sz val="8"/>
            <color indexed="81"/>
            <rFont val="Tahoma"/>
            <family val="2"/>
          </rPr>
          <t xml:space="preserve">
Baseline for the total population</t>
        </r>
      </text>
    </comment>
  </commentList>
</comments>
</file>

<file path=xl/comments2.xml><?xml version="1.0" encoding="utf-8"?>
<comments xmlns="http://schemas.openxmlformats.org/spreadsheetml/2006/main">
  <authors>
    <author>Jim Grizzell</author>
  </authors>
  <commentList>
    <comment ref="C15" authorId="0">
      <text>
        <r>
          <rPr>
            <b/>
            <sz val="8"/>
            <color indexed="81"/>
            <rFont val="Tahoma"/>
            <family val="2"/>
          </rPr>
          <t>Jim Grizzell:</t>
        </r>
        <r>
          <rPr>
            <sz val="8"/>
            <color indexed="81"/>
            <rFont val="Tahoma"/>
            <family val="2"/>
          </rPr>
          <t xml:space="preserve">
Percent of the total population in the priority audience.</t>
        </r>
      </text>
    </comment>
    <comment ref="E15" authorId="0">
      <text>
        <r>
          <rPr>
            <b/>
            <sz val="8"/>
            <color indexed="81"/>
            <rFont val="Tahoma"/>
            <family val="2"/>
          </rPr>
          <t>Jim Grizzell:</t>
        </r>
        <r>
          <rPr>
            <sz val="8"/>
            <color indexed="81"/>
            <rFont val="Tahoma"/>
            <family val="2"/>
          </rPr>
          <t xml:space="preserve">
Baseline for the priority audience</t>
        </r>
      </text>
    </comment>
    <comment ref="G15" authorId="0">
      <text>
        <r>
          <rPr>
            <b/>
            <sz val="8"/>
            <color indexed="81"/>
            <rFont val="Tahoma"/>
            <family val="2"/>
          </rPr>
          <t>Jim Grizzell:</t>
        </r>
        <r>
          <rPr>
            <sz val="8"/>
            <color indexed="81"/>
            <rFont val="Tahoma"/>
            <family val="2"/>
          </rPr>
          <t xml:space="preserve">
Estimated percent improvement expected from an evidence-based intervention for the priority audience.</t>
        </r>
      </text>
    </comment>
    <comment ref="G16" authorId="0">
      <text>
        <r>
          <rPr>
            <b/>
            <sz val="8"/>
            <color indexed="81"/>
            <rFont val="Tahoma"/>
            <family val="2"/>
          </rPr>
          <t>Jim Grizzell:</t>
        </r>
        <r>
          <rPr>
            <sz val="8"/>
            <color indexed="81"/>
            <rFont val="Tahoma"/>
            <family val="2"/>
          </rPr>
          <t xml:space="preserve">
Estimated percent improvement expected from an evidence-based intervention for the priority audience.</t>
        </r>
      </text>
    </comment>
    <comment ref="D17" authorId="0">
      <text>
        <r>
          <rPr>
            <b/>
            <sz val="8"/>
            <color indexed="81"/>
            <rFont val="Tahoma"/>
            <family val="2"/>
          </rPr>
          <t>Jim Grizzell:</t>
        </r>
        <r>
          <rPr>
            <sz val="8"/>
            <color indexed="81"/>
            <rFont val="Tahoma"/>
            <family val="2"/>
          </rPr>
          <t xml:space="preserve">
Total student body population.</t>
        </r>
      </text>
    </comment>
    <comment ref="E17" authorId="0">
      <text>
        <r>
          <rPr>
            <b/>
            <sz val="8"/>
            <color indexed="81"/>
            <rFont val="Tahoma"/>
            <family val="2"/>
          </rPr>
          <t>Jim Grizzell:</t>
        </r>
        <r>
          <rPr>
            <sz val="8"/>
            <color indexed="81"/>
            <rFont val="Tahoma"/>
            <family val="2"/>
          </rPr>
          <t xml:space="preserve">
Baseline for the total population</t>
        </r>
      </text>
    </comment>
  </commentList>
</comments>
</file>

<file path=xl/comments3.xml><?xml version="1.0" encoding="utf-8"?>
<comments xmlns="http://schemas.openxmlformats.org/spreadsheetml/2006/main">
  <authors>
    <author>Jim Grizzell</author>
  </authors>
  <commentList>
    <comment ref="C15" authorId="0">
      <text>
        <r>
          <rPr>
            <b/>
            <sz val="8"/>
            <color indexed="81"/>
            <rFont val="Tahoma"/>
            <family val="2"/>
          </rPr>
          <t>Jim Grizzell:</t>
        </r>
        <r>
          <rPr>
            <sz val="8"/>
            <color indexed="81"/>
            <rFont val="Tahoma"/>
            <family val="2"/>
          </rPr>
          <t xml:space="preserve">
Percent of the total population in the priority audience.</t>
        </r>
      </text>
    </comment>
    <comment ref="E15" authorId="0">
      <text>
        <r>
          <rPr>
            <b/>
            <sz val="8"/>
            <color indexed="81"/>
            <rFont val="Tahoma"/>
            <family val="2"/>
          </rPr>
          <t>Jim Grizzell:</t>
        </r>
        <r>
          <rPr>
            <sz val="8"/>
            <color indexed="81"/>
            <rFont val="Tahoma"/>
            <family val="2"/>
          </rPr>
          <t xml:space="preserve">
Baseline for the priority audience</t>
        </r>
      </text>
    </comment>
    <comment ref="G15" authorId="0">
      <text>
        <r>
          <rPr>
            <b/>
            <sz val="8"/>
            <color indexed="81"/>
            <rFont val="Tahoma"/>
            <family val="2"/>
          </rPr>
          <t>Jim Grizzell:</t>
        </r>
        <r>
          <rPr>
            <sz val="8"/>
            <color indexed="81"/>
            <rFont val="Tahoma"/>
            <family val="2"/>
          </rPr>
          <t xml:space="preserve">
Estimated percent improvement expected from an evidence-based intervention for the priority audience.</t>
        </r>
      </text>
    </comment>
    <comment ref="G16" authorId="0">
      <text>
        <r>
          <rPr>
            <b/>
            <sz val="8"/>
            <color indexed="81"/>
            <rFont val="Tahoma"/>
            <family val="2"/>
          </rPr>
          <t>Jim Grizzell:</t>
        </r>
        <r>
          <rPr>
            <sz val="8"/>
            <color indexed="81"/>
            <rFont val="Tahoma"/>
            <family val="2"/>
          </rPr>
          <t xml:space="preserve">
Estimated percent improvement expected from an evidence-based intervention for the priority audience.</t>
        </r>
      </text>
    </comment>
    <comment ref="D17" authorId="0">
      <text>
        <r>
          <rPr>
            <b/>
            <sz val="8"/>
            <color indexed="81"/>
            <rFont val="Tahoma"/>
            <family val="2"/>
          </rPr>
          <t>Jim Grizzell:</t>
        </r>
        <r>
          <rPr>
            <sz val="8"/>
            <color indexed="81"/>
            <rFont val="Tahoma"/>
            <family val="2"/>
          </rPr>
          <t xml:space="preserve">
Total student body population.</t>
        </r>
      </text>
    </comment>
    <comment ref="E17" authorId="0">
      <text>
        <r>
          <rPr>
            <b/>
            <sz val="8"/>
            <color indexed="81"/>
            <rFont val="Tahoma"/>
            <family val="2"/>
          </rPr>
          <t>Jim Grizzell:</t>
        </r>
        <r>
          <rPr>
            <sz val="8"/>
            <color indexed="81"/>
            <rFont val="Tahoma"/>
            <family val="2"/>
          </rPr>
          <t xml:space="preserve">
Baseline for the total population</t>
        </r>
      </text>
    </comment>
  </commentList>
</comments>
</file>

<file path=xl/comments4.xml><?xml version="1.0" encoding="utf-8"?>
<comments xmlns="http://schemas.openxmlformats.org/spreadsheetml/2006/main">
  <authors>
    <author>Jim Grizzell</author>
  </authors>
  <commentList>
    <comment ref="C15" authorId="0">
      <text>
        <r>
          <rPr>
            <b/>
            <sz val="8"/>
            <color indexed="81"/>
            <rFont val="Tahoma"/>
            <family val="2"/>
          </rPr>
          <t>Jim Grizzell:</t>
        </r>
        <r>
          <rPr>
            <sz val="8"/>
            <color indexed="81"/>
            <rFont val="Tahoma"/>
            <family val="2"/>
          </rPr>
          <t xml:space="preserve">
Percent of the total population in the priority audience.</t>
        </r>
      </text>
    </comment>
    <comment ref="E15" authorId="0">
      <text>
        <r>
          <rPr>
            <b/>
            <sz val="8"/>
            <color indexed="81"/>
            <rFont val="Tahoma"/>
            <family val="2"/>
          </rPr>
          <t>Jim Grizzell:</t>
        </r>
        <r>
          <rPr>
            <sz val="8"/>
            <color indexed="81"/>
            <rFont val="Tahoma"/>
            <family val="2"/>
          </rPr>
          <t xml:space="preserve">
Baseline for the priority audience</t>
        </r>
      </text>
    </comment>
    <comment ref="G15" authorId="0">
      <text>
        <r>
          <rPr>
            <b/>
            <sz val="8"/>
            <color indexed="81"/>
            <rFont val="Tahoma"/>
            <family val="2"/>
          </rPr>
          <t>Jim Grizzell:</t>
        </r>
        <r>
          <rPr>
            <sz val="8"/>
            <color indexed="81"/>
            <rFont val="Tahoma"/>
            <family val="2"/>
          </rPr>
          <t xml:space="preserve">
Estimated percent improvement expected from an evidence-based intervention for the priority audience.</t>
        </r>
      </text>
    </comment>
    <comment ref="G17" authorId="0">
      <text>
        <r>
          <rPr>
            <b/>
            <sz val="8"/>
            <color indexed="81"/>
            <rFont val="Tahoma"/>
            <family val="2"/>
          </rPr>
          <t>Jim Grizzell:</t>
        </r>
        <r>
          <rPr>
            <sz val="8"/>
            <color indexed="81"/>
            <rFont val="Tahoma"/>
            <family val="2"/>
          </rPr>
          <t xml:space="preserve">
Estimated percent improvement expected from an evidence-based intervention for the priority audience.</t>
        </r>
      </text>
    </comment>
    <comment ref="D18" authorId="0">
      <text>
        <r>
          <rPr>
            <b/>
            <sz val="8"/>
            <color indexed="81"/>
            <rFont val="Tahoma"/>
            <family val="2"/>
          </rPr>
          <t>Jim Grizzell:</t>
        </r>
        <r>
          <rPr>
            <sz val="8"/>
            <color indexed="81"/>
            <rFont val="Tahoma"/>
            <family val="2"/>
          </rPr>
          <t xml:space="preserve">
Total student body population.</t>
        </r>
      </text>
    </comment>
    <comment ref="E18" authorId="0">
      <text>
        <r>
          <rPr>
            <b/>
            <sz val="8"/>
            <color indexed="81"/>
            <rFont val="Tahoma"/>
            <family val="2"/>
          </rPr>
          <t>Jim Grizzell:</t>
        </r>
        <r>
          <rPr>
            <sz val="8"/>
            <color indexed="81"/>
            <rFont val="Tahoma"/>
            <family val="2"/>
          </rPr>
          <t xml:space="preserve">
Baseline for the total population</t>
        </r>
      </text>
    </comment>
  </commentList>
</comments>
</file>

<file path=xl/comments5.xml><?xml version="1.0" encoding="utf-8"?>
<comments xmlns="http://schemas.openxmlformats.org/spreadsheetml/2006/main">
  <authors>
    <author>Jim Grizzell</author>
  </authors>
  <commentList>
    <comment ref="C15" authorId="0">
      <text>
        <r>
          <rPr>
            <b/>
            <sz val="8"/>
            <color indexed="81"/>
            <rFont val="Tahoma"/>
            <family val="2"/>
          </rPr>
          <t>Jim Grizzell:</t>
        </r>
        <r>
          <rPr>
            <sz val="8"/>
            <color indexed="81"/>
            <rFont val="Tahoma"/>
            <family val="2"/>
          </rPr>
          <t xml:space="preserve">
Percent of the total population in the priority audience.</t>
        </r>
      </text>
    </comment>
    <comment ref="E15" authorId="0">
      <text>
        <r>
          <rPr>
            <b/>
            <sz val="8"/>
            <color indexed="81"/>
            <rFont val="Tahoma"/>
            <family val="2"/>
          </rPr>
          <t>Jim Grizzell:</t>
        </r>
        <r>
          <rPr>
            <sz val="8"/>
            <color indexed="81"/>
            <rFont val="Tahoma"/>
            <family val="2"/>
          </rPr>
          <t xml:space="preserve">
Baseline for the priority audience</t>
        </r>
      </text>
    </comment>
    <comment ref="G15" authorId="0">
      <text>
        <r>
          <rPr>
            <b/>
            <sz val="8"/>
            <color indexed="81"/>
            <rFont val="Tahoma"/>
            <family val="2"/>
          </rPr>
          <t>Jim Grizzell:</t>
        </r>
        <r>
          <rPr>
            <sz val="8"/>
            <color indexed="81"/>
            <rFont val="Tahoma"/>
            <family val="2"/>
          </rPr>
          <t xml:space="preserve">
Estimated percent improvement expected from an evidence-based intervention for the priority audience.</t>
        </r>
      </text>
    </comment>
    <comment ref="G18" authorId="0">
      <text>
        <r>
          <rPr>
            <b/>
            <sz val="8"/>
            <color indexed="81"/>
            <rFont val="Tahoma"/>
            <family val="2"/>
          </rPr>
          <t>Jim Grizzell:</t>
        </r>
        <r>
          <rPr>
            <sz val="8"/>
            <color indexed="81"/>
            <rFont val="Tahoma"/>
            <family val="2"/>
          </rPr>
          <t xml:space="preserve">
Estimated percent improvement expected from an evidence-based intervention for the priority audience.</t>
        </r>
      </text>
    </comment>
    <comment ref="D19" authorId="0">
      <text>
        <r>
          <rPr>
            <b/>
            <sz val="8"/>
            <color indexed="81"/>
            <rFont val="Tahoma"/>
            <family val="2"/>
          </rPr>
          <t>Jim Grizzell:</t>
        </r>
        <r>
          <rPr>
            <sz val="8"/>
            <color indexed="81"/>
            <rFont val="Tahoma"/>
            <family val="2"/>
          </rPr>
          <t xml:space="preserve">
Total student body population.</t>
        </r>
      </text>
    </comment>
    <comment ref="E19" authorId="0">
      <text>
        <r>
          <rPr>
            <b/>
            <sz val="8"/>
            <color indexed="81"/>
            <rFont val="Tahoma"/>
            <family val="2"/>
          </rPr>
          <t>Jim Grizzell:</t>
        </r>
        <r>
          <rPr>
            <sz val="8"/>
            <color indexed="81"/>
            <rFont val="Tahoma"/>
            <family val="2"/>
          </rPr>
          <t xml:space="preserve">
Baseline for the total population</t>
        </r>
      </text>
    </comment>
  </commentList>
</comments>
</file>

<file path=xl/comments6.xml><?xml version="1.0" encoding="utf-8"?>
<comments xmlns="http://schemas.openxmlformats.org/spreadsheetml/2006/main">
  <authors>
    <author>Jim Grizzell</author>
  </authors>
  <commentList>
    <comment ref="C15" authorId="0">
      <text>
        <r>
          <rPr>
            <b/>
            <sz val="8"/>
            <color indexed="81"/>
            <rFont val="Tahoma"/>
            <family val="2"/>
          </rPr>
          <t>Jim Grizzell:</t>
        </r>
        <r>
          <rPr>
            <sz val="8"/>
            <color indexed="81"/>
            <rFont val="Tahoma"/>
            <family val="2"/>
          </rPr>
          <t xml:space="preserve">
Percent of the total population in the priority audience.</t>
        </r>
      </text>
    </comment>
    <comment ref="E15" authorId="0">
      <text>
        <r>
          <rPr>
            <b/>
            <sz val="8"/>
            <color indexed="81"/>
            <rFont val="Tahoma"/>
            <family val="2"/>
          </rPr>
          <t>Jim Grizzell:</t>
        </r>
        <r>
          <rPr>
            <sz val="8"/>
            <color indexed="81"/>
            <rFont val="Tahoma"/>
            <family val="2"/>
          </rPr>
          <t xml:space="preserve">
Baseline for the priority audience</t>
        </r>
      </text>
    </comment>
    <comment ref="G15" authorId="0">
      <text>
        <r>
          <rPr>
            <b/>
            <sz val="8"/>
            <color indexed="81"/>
            <rFont val="Tahoma"/>
            <family val="2"/>
          </rPr>
          <t>Jim Grizzell:</t>
        </r>
        <r>
          <rPr>
            <sz val="8"/>
            <color indexed="81"/>
            <rFont val="Tahoma"/>
            <family val="2"/>
          </rPr>
          <t xml:space="preserve">
Estimated percent improvement expected from an evidence-based intervention for the priority audience.</t>
        </r>
      </text>
    </comment>
    <comment ref="G19" authorId="0">
      <text>
        <r>
          <rPr>
            <b/>
            <sz val="8"/>
            <color indexed="81"/>
            <rFont val="Tahoma"/>
            <family val="2"/>
          </rPr>
          <t>Jim Grizzell:</t>
        </r>
        <r>
          <rPr>
            <sz val="8"/>
            <color indexed="81"/>
            <rFont val="Tahoma"/>
            <family val="2"/>
          </rPr>
          <t xml:space="preserve">
Estimated percent improvement expected from an evidence-based intervention for the priority audience.</t>
        </r>
      </text>
    </comment>
    <comment ref="D20" authorId="0">
      <text>
        <r>
          <rPr>
            <b/>
            <sz val="8"/>
            <color indexed="81"/>
            <rFont val="Tahoma"/>
            <family val="2"/>
          </rPr>
          <t>Jim Grizzell:</t>
        </r>
        <r>
          <rPr>
            <sz val="8"/>
            <color indexed="81"/>
            <rFont val="Tahoma"/>
            <family val="2"/>
          </rPr>
          <t xml:space="preserve">
Total student body population.</t>
        </r>
      </text>
    </comment>
    <comment ref="E20" authorId="0">
      <text>
        <r>
          <rPr>
            <b/>
            <sz val="8"/>
            <color indexed="81"/>
            <rFont val="Tahoma"/>
            <family val="2"/>
          </rPr>
          <t>Jim Grizzell:</t>
        </r>
        <r>
          <rPr>
            <sz val="8"/>
            <color indexed="81"/>
            <rFont val="Tahoma"/>
            <family val="2"/>
          </rPr>
          <t xml:space="preserve">
Baseline for the total population</t>
        </r>
      </text>
    </comment>
  </commentList>
</comments>
</file>

<file path=xl/comments7.xml><?xml version="1.0" encoding="utf-8"?>
<comments xmlns="http://schemas.openxmlformats.org/spreadsheetml/2006/main">
  <authors>
    <author>Jim Grizzell</author>
  </authors>
  <commentList>
    <comment ref="C15" authorId="0">
      <text>
        <r>
          <rPr>
            <b/>
            <sz val="8"/>
            <color indexed="81"/>
            <rFont val="Tahoma"/>
            <family val="2"/>
          </rPr>
          <t>Jim Grizzell:</t>
        </r>
        <r>
          <rPr>
            <sz val="8"/>
            <color indexed="81"/>
            <rFont val="Tahoma"/>
            <family val="2"/>
          </rPr>
          <t xml:space="preserve">
Percent of the total population in the priority audience.</t>
        </r>
      </text>
    </comment>
    <comment ref="E15" authorId="0">
      <text>
        <r>
          <rPr>
            <b/>
            <sz val="8"/>
            <color indexed="81"/>
            <rFont val="Tahoma"/>
            <family val="2"/>
          </rPr>
          <t>Jim Grizzell:</t>
        </r>
        <r>
          <rPr>
            <sz val="8"/>
            <color indexed="81"/>
            <rFont val="Tahoma"/>
            <family val="2"/>
          </rPr>
          <t xml:space="preserve">
Baseline for the priority audience</t>
        </r>
      </text>
    </comment>
    <comment ref="G15" authorId="0">
      <text>
        <r>
          <rPr>
            <b/>
            <sz val="8"/>
            <color indexed="81"/>
            <rFont val="Tahoma"/>
            <family val="2"/>
          </rPr>
          <t>Jim Grizzell:</t>
        </r>
        <r>
          <rPr>
            <sz val="8"/>
            <color indexed="81"/>
            <rFont val="Tahoma"/>
            <family val="2"/>
          </rPr>
          <t xml:space="preserve">
Estimated percent improvement expected from an evidence-based intervention for the priority audience.</t>
        </r>
      </text>
    </comment>
    <comment ref="G20" authorId="0">
      <text>
        <r>
          <rPr>
            <b/>
            <sz val="8"/>
            <color indexed="81"/>
            <rFont val="Tahoma"/>
            <family val="2"/>
          </rPr>
          <t>Jim Grizzell:</t>
        </r>
        <r>
          <rPr>
            <sz val="8"/>
            <color indexed="81"/>
            <rFont val="Tahoma"/>
            <family val="2"/>
          </rPr>
          <t xml:space="preserve">
Estimated percent improvement expected from an evidence-based intervention for the priority audience.</t>
        </r>
      </text>
    </comment>
    <comment ref="D21" authorId="0">
      <text>
        <r>
          <rPr>
            <b/>
            <sz val="8"/>
            <color indexed="81"/>
            <rFont val="Tahoma"/>
            <family val="2"/>
          </rPr>
          <t>Jim Grizzell:</t>
        </r>
        <r>
          <rPr>
            <sz val="8"/>
            <color indexed="81"/>
            <rFont val="Tahoma"/>
            <family val="2"/>
          </rPr>
          <t xml:space="preserve">
Total student body population.</t>
        </r>
      </text>
    </comment>
    <comment ref="E21" authorId="0">
      <text>
        <r>
          <rPr>
            <b/>
            <sz val="8"/>
            <color indexed="81"/>
            <rFont val="Tahoma"/>
            <family val="2"/>
          </rPr>
          <t>Jim Grizzell:</t>
        </r>
        <r>
          <rPr>
            <sz val="8"/>
            <color indexed="81"/>
            <rFont val="Tahoma"/>
            <family val="2"/>
          </rPr>
          <t xml:space="preserve">
Baseline for the total population</t>
        </r>
      </text>
    </comment>
  </commentList>
</comments>
</file>

<file path=xl/comments8.xml><?xml version="1.0" encoding="utf-8"?>
<comments xmlns="http://schemas.openxmlformats.org/spreadsheetml/2006/main">
  <authors>
    <author>Jim Grizzell</author>
  </authors>
  <commentList>
    <comment ref="C15" authorId="0">
      <text>
        <r>
          <rPr>
            <b/>
            <sz val="8"/>
            <color indexed="81"/>
            <rFont val="Tahoma"/>
            <family val="2"/>
          </rPr>
          <t>Jim Grizzell:</t>
        </r>
        <r>
          <rPr>
            <sz val="8"/>
            <color indexed="81"/>
            <rFont val="Tahoma"/>
            <family val="2"/>
          </rPr>
          <t xml:space="preserve">
Percent of the total population in the priority audience.</t>
        </r>
      </text>
    </comment>
    <comment ref="E15" authorId="0">
      <text>
        <r>
          <rPr>
            <b/>
            <sz val="8"/>
            <color indexed="81"/>
            <rFont val="Tahoma"/>
            <family val="2"/>
          </rPr>
          <t>Jim Grizzell:</t>
        </r>
        <r>
          <rPr>
            <sz val="8"/>
            <color indexed="81"/>
            <rFont val="Tahoma"/>
            <family val="2"/>
          </rPr>
          <t xml:space="preserve">
Baseline for the priority audience</t>
        </r>
      </text>
    </comment>
    <comment ref="G15" authorId="0">
      <text>
        <r>
          <rPr>
            <b/>
            <sz val="8"/>
            <color indexed="81"/>
            <rFont val="Tahoma"/>
            <family val="2"/>
          </rPr>
          <t>Jim Grizzell:</t>
        </r>
        <r>
          <rPr>
            <sz val="8"/>
            <color indexed="81"/>
            <rFont val="Tahoma"/>
            <family val="2"/>
          </rPr>
          <t xml:space="preserve">
Estimated percent improvement expected from an evidence-based intervention for the priority audience.</t>
        </r>
      </text>
    </comment>
    <comment ref="G16" authorId="0">
      <text>
        <r>
          <rPr>
            <b/>
            <sz val="8"/>
            <color indexed="81"/>
            <rFont val="Tahoma"/>
            <family val="2"/>
          </rPr>
          <t>Jim Grizzell:</t>
        </r>
        <r>
          <rPr>
            <sz val="8"/>
            <color indexed="81"/>
            <rFont val="Tahoma"/>
            <family val="2"/>
          </rPr>
          <t xml:space="preserve">
Estimated percent improvement expected from an evidence-based intervention for the priority audience.</t>
        </r>
      </text>
    </comment>
    <comment ref="D17" authorId="0">
      <text>
        <r>
          <rPr>
            <b/>
            <sz val="8"/>
            <color indexed="81"/>
            <rFont val="Tahoma"/>
            <family val="2"/>
          </rPr>
          <t>Jim Grizzell:</t>
        </r>
        <r>
          <rPr>
            <sz val="8"/>
            <color indexed="81"/>
            <rFont val="Tahoma"/>
            <family val="2"/>
          </rPr>
          <t xml:space="preserve">
Total student body population.</t>
        </r>
      </text>
    </comment>
    <comment ref="E17" authorId="0">
      <text>
        <r>
          <rPr>
            <b/>
            <sz val="8"/>
            <color indexed="81"/>
            <rFont val="Tahoma"/>
            <family val="2"/>
          </rPr>
          <t>Jim Grizzell:</t>
        </r>
        <r>
          <rPr>
            <sz val="8"/>
            <color indexed="81"/>
            <rFont val="Tahoma"/>
            <family val="2"/>
          </rPr>
          <t xml:space="preserve">
Baseline for the total population</t>
        </r>
      </text>
    </comment>
  </commentList>
</comments>
</file>

<file path=xl/comments9.xml><?xml version="1.0" encoding="utf-8"?>
<comments xmlns="http://schemas.openxmlformats.org/spreadsheetml/2006/main">
  <authors>
    <author>Jim Grizzell</author>
  </authors>
  <commentList>
    <comment ref="C15" authorId="0">
      <text>
        <r>
          <rPr>
            <b/>
            <sz val="8"/>
            <color indexed="81"/>
            <rFont val="Tahoma"/>
            <family val="2"/>
          </rPr>
          <t>Jim Grizzell:</t>
        </r>
        <r>
          <rPr>
            <sz val="8"/>
            <color indexed="81"/>
            <rFont val="Tahoma"/>
            <family val="2"/>
          </rPr>
          <t xml:space="preserve">
Percent of the total population in the priority audience.</t>
        </r>
      </text>
    </comment>
    <comment ref="E15" authorId="0">
      <text>
        <r>
          <rPr>
            <b/>
            <sz val="8"/>
            <color indexed="81"/>
            <rFont val="Tahoma"/>
            <family val="2"/>
          </rPr>
          <t>Jim Grizzell:</t>
        </r>
        <r>
          <rPr>
            <sz val="8"/>
            <color indexed="81"/>
            <rFont val="Tahoma"/>
            <family val="2"/>
          </rPr>
          <t xml:space="preserve">
Baseline for the priority audience</t>
        </r>
      </text>
    </comment>
    <comment ref="G15" authorId="0">
      <text>
        <r>
          <rPr>
            <b/>
            <sz val="8"/>
            <color indexed="81"/>
            <rFont val="Tahoma"/>
            <family val="2"/>
          </rPr>
          <t>Jim Grizzell:</t>
        </r>
        <r>
          <rPr>
            <sz val="8"/>
            <color indexed="81"/>
            <rFont val="Tahoma"/>
            <family val="2"/>
          </rPr>
          <t xml:space="preserve">
Estimated percent improvement expected from an evidence-based intervention for the priority audience.</t>
        </r>
      </text>
    </comment>
    <comment ref="G17" authorId="0">
      <text>
        <r>
          <rPr>
            <b/>
            <sz val="8"/>
            <color indexed="81"/>
            <rFont val="Tahoma"/>
            <family val="2"/>
          </rPr>
          <t>Jim Grizzell:</t>
        </r>
        <r>
          <rPr>
            <sz val="8"/>
            <color indexed="81"/>
            <rFont val="Tahoma"/>
            <family val="2"/>
          </rPr>
          <t xml:space="preserve">
Estimated percent improvement expected from an evidence-based intervention for the priority audience.</t>
        </r>
      </text>
    </comment>
    <comment ref="D18" authorId="0">
      <text>
        <r>
          <rPr>
            <b/>
            <sz val="8"/>
            <color indexed="81"/>
            <rFont val="Tahoma"/>
            <family val="2"/>
          </rPr>
          <t>Jim Grizzell:</t>
        </r>
        <r>
          <rPr>
            <sz val="8"/>
            <color indexed="81"/>
            <rFont val="Tahoma"/>
            <family val="2"/>
          </rPr>
          <t xml:space="preserve">
Total student body population.</t>
        </r>
      </text>
    </comment>
    <comment ref="E18" authorId="0">
      <text>
        <r>
          <rPr>
            <b/>
            <sz val="8"/>
            <color indexed="81"/>
            <rFont val="Tahoma"/>
            <family val="2"/>
          </rPr>
          <t>Jim Grizzell:</t>
        </r>
        <r>
          <rPr>
            <sz val="8"/>
            <color indexed="81"/>
            <rFont val="Tahoma"/>
            <family val="2"/>
          </rPr>
          <t xml:space="preserve">
Baseline for the total population</t>
        </r>
      </text>
    </comment>
  </commentList>
</comments>
</file>

<file path=xl/sharedStrings.xml><?xml version="1.0" encoding="utf-8"?>
<sst xmlns="http://schemas.openxmlformats.org/spreadsheetml/2006/main" count="431" uniqueCount="110">
  <si>
    <t>Campus Population</t>
  </si>
  <si>
    <t>N</t>
  </si>
  <si>
    <t>Non-Priority Audience</t>
  </si>
  <si>
    <t>%</t>
  </si>
  <si>
    <t>Population</t>
  </si>
  <si>
    <t>Improvement</t>
  </si>
  <si>
    <t>Percent</t>
  </si>
  <si>
    <t>This sheet calculates the percent changes based on implmentation of evidence-based inteventions targeting a priority audience.</t>
  </si>
  <si>
    <t>Indicator:</t>
  </si>
  <si>
    <t>Objective:</t>
  </si>
  <si>
    <t>Target Setting and Calculation Worksheet</t>
  </si>
  <si>
    <t>Password: 4</t>
  </si>
  <si>
    <t>909-856-3350, jvgrizzell@csupomona.edu</t>
  </si>
  <si>
    <t>In yellow fill cells enter the: 1) percent of student population that is in the priority audience, 2) total student population, 3)  baselines for the priority audiences and total population, and 4) estimated percent of the priority and non-priority audiences after using an evidence-based intervention for the priority audience. Numbers and percents in all other cells are calculated automatically.</t>
  </si>
  <si>
    <t>Example Protected Sheet (yellow filled cells cannot be changed)</t>
  </si>
  <si>
    <t>Replace text in yellow filled cells with information from your assessments.</t>
  </si>
  <si>
    <t>Health Communication Reach and Effectiveness</t>
  </si>
  <si>
    <t>Document with the articles</t>
  </si>
  <si>
    <t>Over 30 articles summarizing effectiveness of health communication/social marketing programs. Pre-/Post percents and percent changes are highlighted in yellow.</t>
  </si>
  <si>
    <t>Effective Frequency</t>
  </si>
  <si>
    <t>http://www-bcf.usc.edu/~tellis/Effective%20Frequency.pdf</t>
  </si>
  <si>
    <t>Reach Your Target Audiences: Program Exposure and Gross Rating Points</t>
  </si>
  <si>
    <t>The following text emphasizes the importance of having an adequate exposure or reach of your</t>
  </si>
  <si>
    <t>marketing messages to influence health behaviors. Explained below is Gross Rating Points (GRP) which</t>
  </si>
  <si>
    <t>is the marketing technique used to estimate, measure and evaluate exposure to your marketing</t>
  </si>
  <si>
    <t>How Should You Take TV</t>
  </si>
  <si>
    <t>The level of TV advertising clutter varies greatly by country, and the amount of clutter affects the ability of ads to cut through. The natural response to clutter is to increase the spend behind your ad, but that money might be wasted if thought is not given to how the spend is phased.</t>
  </si>
  <si>
    <t>http://www.millwardbrown.com/Libraries/MB_Knowledge_Points_Downloads/MillwardBrown_KnowledgePoint_AdvertisingClutter.sflb.ashx</t>
  </si>
  <si>
    <t>is included. Gross Rating Points (GRP) is a commercial marketing tool rarely used by health promotion</t>
  </si>
  <si>
    <t>messages. Much of the text comes from Phase 5: Evaluation. The transcript from a video in the phase</t>
  </si>
  <si>
    <t>Hornik,R.C. (2002). Social Marketing Quarter/y, 8{3), 30-37.</t>
  </si>
  <si>
    <t>professionals. Health Promotion Operations will develop this tool for your use. Definitions follow the</t>
  </si>
  <si>
    <t>Jim Grizzell, MBA, MA, MCHES, ACSM-HFS, FACHA</t>
  </si>
  <si>
    <t>AI 1.1 Reduce proportion of students report academic performance adversely affected by stress in the past 12 month.</t>
  </si>
  <si>
    <t>Percent of students having stress as an impediment to academic performance</t>
  </si>
  <si>
    <t>The Health Communication Unit collection of articles on percent behavior change resulting social marketing campaigns. Includes series of social marketing listserv emails from which this collection was received. www.thcu.ca</t>
  </si>
  <si>
    <t>http://www.healthedpartners.org/ceu/sm/social-marketing-effectiveness-doc-and-emails.doc</t>
  </si>
  <si>
    <t>video transcript. www.healthedpartners.org/ceu/sm/cdcynergy_exposure_reach_grp.pdf</t>
  </si>
  <si>
    <r>
      <t>Exposure: Theory and evidence for behavior change</t>
    </r>
    <r>
      <rPr>
        <sz val="11"/>
        <color rgb="FF000000"/>
        <rFont val="Times New Roman"/>
        <family val="1"/>
      </rPr>
      <t xml:space="preserve">. </t>
    </r>
  </si>
  <si>
    <t>http://repository.upenn.edu/cgi/viewcontent.cgi?article=1098&amp;context=asc_papers</t>
  </si>
  <si>
    <t>http://repository.upenn.edu/asc_papers/100</t>
  </si>
  <si>
    <t>Students in Res Halls</t>
  </si>
  <si>
    <t>Underlying cause(s) of the indicator:</t>
  </si>
  <si>
    <t>Underlying cause(s) of the Indicator:</t>
  </si>
  <si>
    <t>Priority Audience</t>
  </si>
  <si>
    <t>** By using evidence-based interventions for a priority audience like yours what proportion (percent) do you believe will be doing the desired behavior or have the desired health status by the end of your  intervention's time period? What percent of the non-priority audience might be doing the behavior as a side stream / second-hand effect of the intervention?</t>
  </si>
  <si>
    <t>Priority Audience(s)</t>
  </si>
  <si>
    <t>* Percents of the priority audiences and total population that do the desired health behavior or have the desired health status</t>
  </si>
  <si>
    <t>** By using evidence-based interventions for each priority audience like yours what proportion (percent) do you believe will be doing the desired behavior or have the desired health status by the end of your intervention's time period? What percent of the non-priority audience might be doing the behavior as a side stream / second-hand effect of the intervention?</t>
  </si>
  <si>
    <t>1 Concern fam/frnd (13%), 2 fac/staff diff (13%), 3 finances (13%), 4 depression (18%), 5 sleep diff (37%)</t>
  </si>
  <si>
    <t>Increase the proportion of students who avoid drinking games</t>
  </si>
  <si>
    <t>Baseline *</t>
  </si>
  <si>
    <t>Target **</t>
  </si>
  <si>
    <t>SHCS Users</t>
  </si>
  <si>
    <t>Financial Aid Office Users</t>
  </si>
  <si>
    <t>Not in any</t>
  </si>
  <si>
    <t>ID#</t>
  </si>
  <si>
    <t>rh sh</t>
  </si>
  <si>
    <t>rh</t>
  </si>
  <si>
    <t>sh</t>
  </si>
  <si>
    <t>none</t>
  </si>
  <si>
    <t>Students in Res Hall</t>
  </si>
  <si>
    <t>Student in Res Halls (1-4)</t>
  </si>
  <si>
    <t>SHCS Users (2)</t>
  </si>
  <si>
    <t>1 relationship difficulties (14%), 2 finances (17%), 3 depression (23%), 4 sleep diff (47%)</t>
  </si>
  <si>
    <t>Faculty</t>
  </si>
  <si>
    <t>Staff</t>
  </si>
  <si>
    <t>Support Staff</t>
  </si>
  <si>
    <t>Academic Admin Staff</t>
  </si>
  <si>
    <t>Non-Acad Admin Staff</t>
  </si>
  <si>
    <t>http://hrweb.mit.edu/workfamily/ssurveys.html</t>
  </si>
  <si>
    <t>http://hrweb.mit.edu/workfamily/facsurveys.html</t>
  </si>
  <si>
    <t>Both RH &amp; SHCS (1-4)</t>
  </si>
  <si>
    <t>* Percents of the priority audiences and total population with the desired health behavior or health status, have the health problem.</t>
  </si>
  <si>
    <t>Have accurate perception of the norm, do not believe using protective behaviors indicates weakness</t>
  </si>
  <si>
    <t>Enter Year</t>
  </si>
  <si>
    <t>In yellow fill cells enter the: 1) percent of student population that is in the priority audience, 2) total number of students in the population, 3)  baseline year and baselines for the priority audiences and total population, and 4) estimated percent of the priority and non-priority audiences after using an evidence-based intervention. Numbers and percents in all other cells are calculated automatically.</t>
  </si>
  <si>
    <t>Percent of faculty/staff having stress as an impediment to health and productivity</t>
  </si>
  <si>
    <t>Campus objective</t>
  </si>
  <si>
    <t>Support</t>
  </si>
  <si>
    <t>Administrative Staff</t>
  </si>
  <si>
    <t>Faculty &amp; Staff</t>
  </si>
  <si>
    <t>Living in Greek Housing</t>
  </si>
  <si>
    <t>Students who do not avoid drinking games</t>
  </si>
  <si>
    <t>Two Priority Audiences</t>
  </si>
  <si>
    <t>Live with parents</t>
  </si>
  <si>
    <t>In Res Halls (1-5)</t>
  </si>
  <si>
    <t>In on campus apts (1-5)</t>
  </si>
  <si>
    <t>In Greek houses</t>
  </si>
  <si>
    <t>In off campus univ apts</t>
  </si>
  <si>
    <t>Three Priority Audiences</t>
  </si>
  <si>
    <t>Four Priority Audiences</t>
  </si>
  <si>
    <t>Five Priority Audiences</t>
  </si>
  <si>
    <t>One Priority Audience</t>
  </si>
  <si>
    <t>Faculty/Staff Sheets</t>
  </si>
  <si>
    <t>Students</t>
  </si>
  <si>
    <t>Sheets that are protected</t>
  </si>
  <si>
    <t>Not tenured faculty</t>
  </si>
  <si>
    <t>Tenured faculty</t>
  </si>
  <si>
    <t>Support staff</t>
  </si>
  <si>
    <t>The  sheets provide two examples and sheets for up to 5 priority audiences for students and faculty/staff.</t>
  </si>
  <si>
    <t>The following worksheets can help you estimate SMART targets for priority audiences and overall effectiveness of targeted interventions for the entire campus population. You can replace text and percents in the yellow filled cells of the sheets not completely protected.</t>
  </si>
  <si>
    <t>Target Setting &amp; MAP-IT Example (entire sheet is protected)</t>
  </si>
  <si>
    <t>Avoiding drinking games with one priority audience (one priority audence, entire protected sheet)</t>
  </si>
  <si>
    <t>Sheets with yellow filled unprotected cells</t>
  </si>
  <si>
    <t>Examples of priority student groups (audiences) include students living in residence halls, those in a given major, men, women, an ethnic group, participants in intramural sports or extra/co-curriular activities, students using specific offices (i.e., financial aid, student health services), a relationship status, an age group.</t>
  </si>
  <si>
    <t>Possible priority groups might be faculty/staff combined, faculty, staff, tenured faculty, not tenured faculty, adminstrative staff, non-administrative staff, support staff, contract staff. Research on quality of life has found different levels of and causes of stress for each of the these groups.</t>
  </si>
  <si>
    <t>AI 1.1 Reduce proportion of students report academic performance adversely affected by stress in the past 12 months.</t>
  </si>
  <si>
    <t>Percent of students having stress as an impediment to academic performance.</t>
  </si>
  <si>
    <t xml:space="preserve">Percent of students having stress as an impediment to academic performance. </t>
  </si>
</sst>
</file>

<file path=xl/styles.xml><?xml version="1.0" encoding="utf-8"?>
<styleSheet xmlns="http://schemas.openxmlformats.org/spreadsheetml/2006/main">
  <numFmts count="2">
    <numFmt numFmtId="164" formatCode="0.0%"/>
    <numFmt numFmtId="165" formatCode="_(* #,##0_);_(* \(#,##0\);_(* &quot;-&quot;??_);_(@_)"/>
  </numFmts>
  <fonts count="19">
    <font>
      <sz val="11"/>
      <color theme="1"/>
      <name val="Calibri"/>
      <family val="2"/>
      <scheme val="minor"/>
    </font>
    <font>
      <sz val="11"/>
      <color theme="1"/>
      <name val="Calibri"/>
      <family val="2"/>
      <scheme val="minor"/>
    </font>
    <font>
      <b/>
      <sz val="11"/>
      <color theme="1"/>
      <name val="Calibri"/>
      <family val="2"/>
      <scheme val="minor"/>
    </font>
    <font>
      <sz val="8"/>
      <color indexed="81"/>
      <name val="Tahoma"/>
      <family val="2"/>
    </font>
    <font>
      <b/>
      <sz val="8"/>
      <color indexed="81"/>
      <name val="Tahoma"/>
      <family val="2"/>
    </font>
    <font>
      <sz val="8"/>
      <color theme="1"/>
      <name val="Calibri"/>
      <family val="2"/>
      <scheme val="minor"/>
    </font>
    <font>
      <u/>
      <sz val="11"/>
      <color theme="10"/>
      <name val="Calibri"/>
      <family val="2"/>
    </font>
    <font>
      <sz val="8"/>
      <name val="Calibri"/>
      <family val="2"/>
    </font>
    <font>
      <sz val="8"/>
      <color theme="0" tint="-0.34998626667073579"/>
      <name val="Calibri"/>
      <family val="2"/>
      <scheme val="minor"/>
    </font>
    <font>
      <b/>
      <sz val="14"/>
      <color theme="1"/>
      <name val="Calibri"/>
      <family val="2"/>
      <scheme val="minor"/>
    </font>
    <font>
      <b/>
      <sz val="9"/>
      <color theme="1"/>
      <name val="Calibri"/>
      <family val="2"/>
      <scheme val="minor"/>
    </font>
    <font>
      <b/>
      <sz val="14"/>
      <color theme="1"/>
      <name val="Times New Roman"/>
      <family val="1"/>
    </font>
    <font>
      <sz val="11"/>
      <color theme="1"/>
      <name val="Times New Roman"/>
      <family val="1"/>
    </font>
    <font>
      <b/>
      <sz val="11"/>
      <color theme="1"/>
      <name val="Times New Roman"/>
      <family val="1"/>
    </font>
    <font>
      <b/>
      <sz val="11"/>
      <color rgb="FF000000"/>
      <name val="Times New Roman"/>
      <family val="1"/>
    </font>
    <font>
      <b/>
      <sz val="11"/>
      <color rgb="FF008000"/>
      <name val="Calibri"/>
      <family val="2"/>
      <scheme val="minor"/>
    </font>
    <font>
      <sz val="11"/>
      <color rgb="FF000000"/>
      <name val="Times New Roman"/>
      <family val="1"/>
    </font>
    <font>
      <sz val="10"/>
      <name val="Calibri"/>
      <family val="2"/>
      <scheme val="minor"/>
    </font>
    <font>
      <b/>
      <sz val="10"/>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style="medium">
        <color indexed="64"/>
      </top>
      <bottom/>
      <diagonal/>
    </border>
    <border>
      <left/>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42">
    <xf numFmtId="0" fontId="0" fillId="0" borderId="0" xfId="0"/>
    <xf numFmtId="9" fontId="0" fillId="0" borderId="7" xfId="0" applyNumberFormat="1" applyBorder="1"/>
    <xf numFmtId="165" fontId="0" fillId="0" borderId="6" xfId="0" applyNumberFormat="1" applyFont="1" applyBorder="1"/>
    <xf numFmtId="165" fontId="0" fillId="0" borderId="8" xfId="0" applyNumberFormat="1" applyFont="1" applyBorder="1"/>
    <xf numFmtId="0" fontId="2" fillId="0" borderId="9" xfId="0" applyFont="1" applyBorder="1" applyAlignment="1">
      <alignment horizontal="center"/>
    </xf>
    <xf numFmtId="0" fontId="2" fillId="0" borderId="4" xfId="0" applyFont="1" applyBorder="1" applyAlignment="1">
      <alignment horizontal="center"/>
    </xf>
    <xf numFmtId="0" fontId="2" fillId="0" borderId="10" xfId="0" applyFont="1" applyBorder="1" applyAlignment="1">
      <alignment horizontal="center"/>
    </xf>
    <xf numFmtId="164" fontId="0" fillId="0" borderId="12" xfId="0" applyNumberFormat="1" applyFont="1" applyBorder="1"/>
    <xf numFmtId="0" fontId="2" fillId="0" borderId="5" xfId="0" applyFont="1" applyBorder="1" applyAlignment="1">
      <alignment horizontal="center"/>
    </xf>
    <xf numFmtId="0" fontId="2" fillId="0" borderId="6" xfId="0" applyFont="1" applyBorder="1" applyAlignment="1">
      <alignment horizontal="center"/>
    </xf>
    <xf numFmtId="3" fontId="0" fillId="0" borderId="6" xfId="0" applyNumberFormat="1" applyFill="1" applyBorder="1"/>
    <xf numFmtId="0" fontId="2" fillId="0" borderId="15" xfId="0" applyFont="1" applyBorder="1" applyAlignment="1">
      <alignment horizontal="center"/>
    </xf>
    <xf numFmtId="9" fontId="0" fillId="0" borderId="18" xfId="0" applyNumberFormat="1" applyBorder="1"/>
    <xf numFmtId="165" fontId="0" fillId="0" borderId="19" xfId="0" applyNumberFormat="1" applyFont="1" applyBorder="1"/>
    <xf numFmtId="3" fontId="0" fillId="0" borderId="8" xfId="0" applyNumberFormat="1" applyBorder="1"/>
    <xf numFmtId="9" fontId="0" fillId="2" borderId="5" xfId="0" applyNumberFormat="1" applyFont="1" applyFill="1" applyBorder="1" applyProtection="1"/>
    <xf numFmtId="164" fontId="0" fillId="2" borderId="11" xfId="0" applyNumberFormat="1" applyFont="1" applyFill="1" applyBorder="1" applyProtection="1"/>
    <xf numFmtId="3" fontId="0" fillId="2" borderId="19" xfId="0" applyNumberFormat="1" applyFill="1" applyBorder="1" applyProtection="1"/>
    <xf numFmtId="164" fontId="0" fillId="2" borderId="20" xfId="0" applyNumberFormat="1" applyFont="1" applyFill="1" applyBorder="1" applyProtection="1"/>
    <xf numFmtId="164" fontId="0" fillId="2" borderId="5" xfId="0" applyNumberFormat="1" applyFill="1" applyBorder="1" applyProtection="1"/>
    <xf numFmtId="164" fontId="0" fillId="2" borderId="7" xfId="0" applyNumberFormat="1" applyFill="1" applyBorder="1" applyProtection="1"/>
    <xf numFmtId="0" fontId="2" fillId="3" borderId="0" xfId="0" applyFont="1" applyFill="1"/>
    <xf numFmtId="0" fontId="0" fillId="3" borderId="0" xfId="0" applyFill="1"/>
    <xf numFmtId="0" fontId="0" fillId="3" borderId="0" xfId="0" applyFill="1" applyAlignment="1">
      <alignment horizontal="left" vertical="top" wrapText="1"/>
    </xf>
    <xf numFmtId="0" fontId="2" fillId="3" borderId="0" xfId="0" applyFont="1" applyFill="1" applyAlignment="1">
      <alignment horizontal="right"/>
    </xf>
    <xf numFmtId="0" fontId="0" fillId="3" borderId="0" xfId="0" applyFill="1" applyAlignment="1">
      <alignment horizontal="right"/>
    </xf>
    <xf numFmtId="9" fontId="0" fillId="3" borderId="0" xfId="0" applyNumberFormat="1" applyFill="1"/>
    <xf numFmtId="3" fontId="0" fillId="3" borderId="0" xfId="0" applyNumberFormat="1" applyFill="1"/>
    <xf numFmtId="9" fontId="0" fillId="3" borderId="0" xfId="0" applyNumberFormat="1" applyFont="1" applyFill="1"/>
    <xf numFmtId="1" fontId="0" fillId="3" borderId="0" xfId="0" applyNumberFormat="1" applyFont="1" applyFill="1"/>
    <xf numFmtId="0" fontId="5" fillId="3" borderId="0" xfId="0" applyFont="1" applyFill="1"/>
    <xf numFmtId="0" fontId="7" fillId="3" borderId="0" xfId="0" applyFont="1" applyFill="1" applyAlignment="1" applyProtection="1">
      <alignment horizontal="right"/>
    </xf>
    <xf numFmtId="0" fontId="0" fillId="3" borderId="0" xfId="0" applyFill="1" applyAlignment="1">
      <alignment vertical="top" wrapText="1"/>
    </xf>
    <xf numFmtId="0" fontId="8" fillId="3" borderId="0" xfId="0" applyFont="1" applyFill="1"/>
    <xf numFmtId="0" fontId="2" fillId="3" borderId="13" xfId="0" applyFont="1" applyFill="1" applyBorder="1" applyAlignment="1">
      <alignment horizontal="center"/>
    </xf>
    <xf numFmtId="0" fontId="2" fillId="3" borderId="14" xfId="0" applyFont="1" applyFill="1" applyBorder="1" applyAlignment="1">
      <alignment horizontal="center"/>
    </xf>
    <xf numFmtId="164" fontId="2" fillId="3" borderId="14" xfId="0" applyNumberFormat="1" applyFont="1" applyFill="1" applyBorder="1" applyAlignment="1">
      <alignment horizontal="center"/>
    </xf>
    <xf numFmtId="164" fontId="1" fillId="3" borderId="22" xfId="0" applyNumberFormat="1" applyFont="1" applyFill="1" applyBorder="1" applyAlignment="1">
      <alignment horizontal="center"/>
    </xf>
    <xf numFmtId="164" fontId="1" fillId="3" borderId="16" xfId="0" applyNumberFormat="1" applyFont="1" applyFill="1" applyBorder="1" applyAlignment="1">
      <alignment horizontal="center"/>
    </xf>
    <xf numFmtId="164" fontId="1" fillId="3" borderId="23" xfId="0" applyNumberFormat="1" applyFont="1" applyFill="1" applyBorder="1" applyAlignment="1">
      <alignment horizontal="center"/>
    </xf>
    <xf numFmtId="164" fontId="1" fillId="3" borderId="17" xfId="0" applyNumberFormat="1" applyFont="1" applyFill="1" applyBorder="1" applyAlignment="1">
      <alignment horizontal="center"/>
    </xf>
    <xf numFmtId="0" fontId="10" fillId="3" borderId="0" xfId="0" applyFont="1" applyFill="1" applyAlignment="1"/>
    <xf numFmtId="0" fontId="11" fillId="3" borderId="0" xfId="0" applyFont="1" applyFill="1"/>
    <xf numFmtId="0" fontId="12" fillId="3" borderId="0" xfId="0" applyFont="1" applyFill="1"/>
    <xf numFmtId="0" fontId="6" fillId="3" borderId="0" xfId="0" applyFont="1" applyFill="1" applyAlignment="1" applyProtection="1"/>
    <xf numFmtId="0" fontId="13" fillId="3" borderId="0" xfId="0" applyFont="1" applyFill="1"/>
    <xf numFmtId="0" fontId="14" fillId="3" borderId="0" xfId="0" applyFont="1" applyFill="1"/>
    <xf numFmtId="0" fontId="0" fillId="3" borderId="0" xfId="0" applyFill="1" applyAlignment="1">
      <alignment horizontal="left" vertical="top" wrapText="1"/>
    </xf>
    <xf numFmtId="0" fontId="2" fillId="0" borderId="4" xfId="0" applyFont="1" applyBorder="1" applyAlignment="1">
      <alignment horizontal="center"/>
    </xf>
    <xf numFmtId="0" fontId="0" fillId="3" borderId="0" xfId="0" applyFill="1" applyAlignment="1">
      <alignment vertical="top" wrapText="1"/>
    </xf>
    <xf numFmtId="9" fontId="0" fillId="0" borderId="7" xfId="0" applyNumberFormat="1" applyFont="1" applyBorder="1"/>
    <xf numFmtId="164" fontId="15" fillId="0" borderId="18" xfId="0" applyNumberFormat="1" applyFont="1" applyBorder="1"/>
    <xf numFmtId="164" fontId="15" fillId="3" borderId="1" xfId="0" applyNumberFormat="1" applyFont="1" applyFill="1" applyBorder="1" applyAlignment="1">
      <alignment horizontal="center"/>
    </xf>
    <xf numFmtId="164" fontId="15" fillId="3" borderId="14" xfId="0" applyNumberFormat="1" applyFont="1" applyFill="1" applyBorder="1" applyAlignment="1">
      <alignment horizontal="center"/>
    </xf>
    <xf numFmtId="0" fontId="0" fillId="3" borderId="0" xfId="0" applyFill="1" applyAlignment="1">
      <alignment horizontal="left" vertical="top" wrapText="1"/>
    </xf>
    <xf numFmtId="0" fontId="2" fillId="0" borderId="4" xfId="0" applyFont="1" applyBorder="1" applyAlignment="1">
      <alignment horizontal="center"/>
    </xf>
    <xf numFmtId="0" fontId="0" fillId="3" borderId="0" xfId="0" applyFill="1" applyAlignment="1">
      <alignment vertical="top" wrapText="1"/>
    </xf>
    <xf numFmtId="0" fontId="0" fillId="3" borderId="0" xfId="0" applyFill="1" applyAlignment="1">
      <alignment horizontal="right"/>
    </xf>
    <xf numFmtId="0" fontId="2" fillId="3" borderId="14" xfId="0" applyFont="1" applyFill="1" applyBorder="1" applyAlignment="1">
      <alignment horizontal="right"/>
    </xf>
    <xf numFmtId="0" fontId="2" fillId="3" borderId="0" xfId="0" applyFont="1" applyFill="1" applyAlignment="1">
      <alignment horizontal="center"/>
    </xf>
    <xf numFmtId="0" fontId="2" fillId="0" borderId="25" xfId="0" applyFont="1" applyBorder="1" applyAlignment="1">
      <alignment horizontal="center"/>
    </xf>
    <xf numFmtId="0" fontId="2" fillId="0" borderId="26" xfId="0" applyFont="1" applyBorder="1" applyAlignment="1">
      <alignment horizontal="center"/>
    </xf>
    <xf numFmtId="0" fontId="2" fillId="3" borderId="1" xfId="0" applyFont="1" applyFill="1" applyBorder="1" applyAlignment="1">
      <alignment horizontal="center"/>
    </xf>
    <xf numFmtId="0" fontId="18" fillId="2" borderId="22" xfId="0" applyFont="1" applyFill="1" applyBorder="1" applyAlignment="1" applyProtection="1">
      <alignment horizontal="right"/>
    </xf>
    <xf numFmtId="0" fontId="18" fillId="2" borderId="24" xfId="0" applyFont="1" applyFill="1" applyBorder="1" applyAlignment="1" applyProtection="1">
      <alignment horizontal="right"/>
    </xf>
    <xf numFmtId="0" fontId="18" fillId="2" borderId="16" xfId="0" applyFont="1" applyFill="1" applyBorder="1" applyAlignment="1" applyProtection="1">
      <alignment horizontal="right"/>
    </xf>
    <xf numFmtId="0" fontId="18" fillId="3" borderId="14" xfId="0" applyFont="1" applyFill="1" applyBorder="1" applyAlignment="1">
      <alignment horizontal="right"/>
    </xf>
    <xf numFmtId="0" fontId="0" fillId="3" borderId="0" xfId="0" applyFill="1" applyAlignment="1">
      <alignment horizontal="left" vertical="top" wrapText="1"/>
    </xf>
    <xf numFmtId="0" fontId="0" fillId="3" borderId="0" xfId="0" applyFill="1" applyAlignment="1">
      <alignment horizontal="left" vertical="top" wrapText="1"/>
    </xf>
    <xf numFmtId="0" fontId="2" fillId="0" borderId="4" xfId="0" applyFont="1" applyBorder="1" applyAlignment="1">
      <alignment horizontal="center"/>
    </xf>
    <xf numFmtId="0" fontId="0" fillId="3" borderId="0" xfId="0" applyFill="1" applyAlignment="1">
      <alignment horizontal="right"/>
    </xf>
    <xf numFmtId="0" fontId="2" fillId="0" borderId="15" xfId="0" applyFont="1" applyBorder="1" applyAlignment="1">
      <alignment horizontal="center"/>
    </xf>
    <xf numFmtId="0" fontId="0" fillId="3" borderId="0" xfId="0" applyFill="1" applyAlignment="1">
      <alignment vertical="top" wrapText="1"/>
    </xf>
    <xf numFmtId="0" fontId="0" fillId="3" borderId="0" xfId="0" applyFill="1" applyAlignment="1">
      <alignment horizontal="left" vertical="top" wrapText="1"/>
    </xf>
    <xf numFmtId="0" fontId="2" fillId="0" borderId="4" xfId="0" applyFont="1" applyBorder="1" applyAlignment="1">
      <alignment horizontal="center"/>
    </xf>
    <xf numFmtId="0" fontId="0" fillId="3" borderId="0" xfId="0" applyFill="1" applyAlignment="1">
      <alignment horizontal="right"/>
    </xf>
    <xf numFmtId="0" fontId="0" fillId="3" borderId="0" xfId="0" applyFill="1" applyAlignment="1">
      <alignment vertical="top" wrapText="1"/>
    </xf>
    <xf numFmtId="0" fontId="2" fillId="0" borderId="0" xfId="0" applyFont="1" applyAlignment="1">
      <alignment horizontal="center"/>
    </xf>
    <xf numFmtId="9" fontId="0" fillId="0" borderId="0" xfId="1" applyFont="1"/>
    <xf numFmtId="2" fontId="0" fillId="0" borderId="0" xfId="1" applyNumberFormat="1" applyFont="1"/>
    <xf numFmtId="1" fontId="0" fillId="0" borderId="0" xfId="0" applyNumberFormat="1"/>
    <xf numFmtId="1" fontId="0" fillId="0" borderId="0" xfId="1" applyNumberFormat="1" applyFont="1" applyAlignment="1">
      <alignment horizontal="center"/>
    </xf>
    <xf numFmtId="0" fontId="2" fillId="0" borderId="29" xfId="0" applyFont="1" applyBorder="1" applyAlignment="1">
      <alignment horizontal="center"/>
    </xf>
    <xf numFmtId="0" fontId="0" fillId="0" borderId="29" xfId="0" applyBorder="1"/>
    <xf numFmtId="1" fontId="0" fillId="0" borderId="29" xfId="1" applyNumberFormat="1" applyFont="1" applyBorder="1" applyAlignment="1">
      <alignment horizontal="center"/>
    </xf>
    <xf numFmtId="0" fontId="0" fillId="0" borderId="29" xfId="0" applyBorder="1" applyAlignment="1">
      <alignment horizontal="center"/>
    </xf>
    <xf numFmtId="1" fontId="0" fillId="0" borderId="29" xfId="0" applyNumberFormat="1" applyBorder="1" applyAlignment="1">
      <alignment horizontal="center"/>
    </xf>
    <xf numFmtId="1" fontId="0" fillId="0" borderId="29" xfId="0" applyNumberFormat="1" applyBorder="1"/>
    <xf numFmtId="9" fontId="0" fillId="0" borderId="29" xfId="1" applyFont="1" applyBorder="1" applyAlignment="1">
      <alignment horizontal="center"/>
    </xf>
    <xf numFmtId="9" fontId="0" fillId="0" borderId="29" xfId="1" applyFont="1" applyBorder="1"/>
    <xf numFmtId="0" fontId="0" fillId="0" borderId="0" xfId="0" applyBorder="1"/>
    <xf numFmtId="1" fontId="0" fillId="0" borderId="0" xfId="0" applyNumberFormat="1" applyBorder="1"/>
    <xf numFmtId="9" fontId="0" fillId="0" borderId="0" xfId="1" applyFont="1" applyBorder="1"/>
    <xf numFmtId="0" fontId="0" fillId="3" borderId="0" xfId="0" applyFill="1" applyAlignment="1">
      <alignment horizontal="left" vertical="top" wrapText="1"/>
    </xf>
    <xf numFmtId="0" fontId="2" fillId="0" borderId="4" xfId="0" applyFont="1" applyBorder="1" applyAlignment="1">
      <alignment horizontal="center"/>
    </xf>
    <xf numFmtId="0" fontId="0" fillId="3" borderId="0" xfId="0" applyFill="1" applyAlignment="1">
      <alignment horizontal="right"/>
    </xf>
    <xf numFmtId="0" fontId="0" fillId="3" borderId="0" xfId="0" applyFill="1" applyAlignment="1">
      <alignment vertical="top" wrapText="1"/>
    </xf>
    <xf numFmtId="0" fontId="2" fillId="3" borderId="3" xfId="0" applyFont="1" applyFill="1" applyBorder="1" applyAlignment="1">
      <alignment horizontal="center"/>
    </xf>
    <xf numFmtId="0" fontId="2" fillId="0" borderId="30" xfId="0" applyFont="1" applyBorder="1" applyAlignment="1">
      <alignment horizontal="center"/>
    </xf>
    <xf numFmtId="0" fontId="2" fillId="0" borderId="21" xfId="0" applyFont="1" applyBorder="1" applyAlignment="1">
      <alignment horizontal="center"/>
    </xf>
    <xf numFmtId="0" fontId="2" fillId="0" borderId="28" xfId="0" applyFont="1" applyBorder="1" applyAlignment="1">
      <alignment horizontal="left"/>
    </xf>
    <xf numFmtId="0" fontId="2" fillId="2" borderId="27" xfId="0" applyFont="1" applyFill="1" applyBorder="1" applyAlignment="1" applyProtection="1">
      <alignment horizontal="right"/>
      <protection locked="0"/>
    </xf>
    <xf numFmtId="0" fontId="0" fillId="3" borderId="0" xfId="0" applyFill="1" applyAlignment="1">
      <alignment horizontal="left" vertical="top" wrapText="1"/>
    </xf>
    <xf numFmtId="0" fontId="0" fillId="3" borderId="0" xfId="0" applyFill="1" applyAlignment="1">
      <alignment horizontal="right"/>
    </xf>
    <xf numFmtId="0" fontId="0" fillId="3" borderId="0" xfId="0" applyFill="1" applyBorder="1" applyAlignment="1">
      <alignment horizontal="left"/>
    </xf>
    <xf numFmtId="0" fontId="0" fillId="3" borderId="0" xfId="0" applyFill="1" applyAlignment="1">
      <alignment vertical="top" wrapText="1"/>
    </xf>
    <xf numFmtId="0" fontId="0" fillId="3" borderId="0" xfId="0" applyFill="1" applyBorder="1" applyAlignment="1">
      <alignment horizontal="left" vertical="top" wrapText="1"/>
    </xf>
    <xf numFmtId="0" fontId="0" fillId="3" borderId="0" xfId="0" applyFill="1" applyBorder="1" applyAlignment="1">
      <alignment vertical="top" wrapText="1"/>
    </xf>
    <xf numFmtId="0" fontId="2" fillId="3" borderId="0" xfId="0" applyFont="1" applyFill="1" applyBorder="1" applyAlignment="1">
      <alignment horizontal="right"/>
    </xf>
    <xf numFmtId="0" fontId="2" fillId="3" borderId="0" xfId="0" applyFont="1" applyFill="1" applyBorder="1" applyAlignment="1">
      <alignment horizontal="left"/>
    </xf>
    <xf numFmtId="0" fontId="0" fillId="3" borderId="0" xfId="0" applyFill="1" applyBorder="1" applyAlignment="1" applyProtection="1"/>
    <xf numFmtId="0" fontId="0" fillId="3" borderId="0" xfId="0" applyFont="1" applyFill="1" applyBorder="1" applyAlignment="1" applyProtection="1"/>
    <xf numFmtId="9" fontId="0" fillId="3" borderId="0" xfId="0" applyNumberFormat="1" applyFill="1" applyBorder="1"/>
    <xf numFmtId="3" fontId="0" fillId="3" borderId="0" xfId="0" applyNumberFormat="1" applyFill="1" applyBorder="1"/>
    <xf numFmtId="164" fontId="0" fillId="3" borderId="0" xfId="0" applyNumberFormat="1" applyFont="1" applyFill="1" applyBorder="1"/>
    <xf numFmtId="165" fontId="0" fillId="3" borderId="0" xfId="0" applyNumberFormat="1" applyFont="1" applyFill="1" applyBorder="1"/>
    <xf numFmtId="164" fontId="0" fillId="3" borderId="0" xfId="0" applyNumberFormat="1" applyFill="1" applyBorder="1" applyProtection="1"/>
    <xf numFmtId="164" fontId="1" fillId="3" borderId="0" xfId="0" applyNumberFormat="1" applyFont="1" applyFill="1" applyBorder="1" applyAlignment="1">
      <alignment horizontal="center"/>
    </xf>
    <xf numFmtId="0" fontId="0" fillId="3" borderId="0" xfId="0" applyFill="1" applyBorder="1" applyAlignment="1"/>
    <xf numFmtId="0" fontId="0" fillId="3" borderId="0" xfId="0" applyFill="1" applyAlignment="1"/>
    <xf numFmtId="0" fontId="0" fillId="3" borderId="0" xfId="0" applyFill="1" applyBorder="1" applyAlignment="1">
      <alignment horizontal="left" vertical="center" wrapText="1"/>
    </xf>
    <xf numFmtId="0" fontId="9" fillId="3" borderId="0" xfId="0" applyFont="1" applyFill="1" applyAlignment="1">
      <alignment horizontal="center"/>
    </xf>
    <xf numFmtId="0" fontId="0" fillId="3" borderId="0" xfId="0" applyFill="1" applyAlignment="1">
      <alignment horizontal="left" vertical="top" wrapText="1"/>
    </xf>
    <xf numFmtId="0" fontId="0" fillId="3" borderId="0" xfId="0" applyFont="1" applyFill="1" applyBorder="1" applyAlignment="1" applyProtection="1">
      <alignment horizontal="left"/>
    </xf>
    <xf numFmtId="0" fontId="0" fillId="3" borderId="0" xfId="0" applyFill="1" applyBorder="1" applyAlignment="1">
      <alignment horizontal="left" vertical="top" wrapText="1"/>
    </xf>
    <xf numFmtId="0" fontId="2" fillId="3" borderId="0" xfId="0" applyFont="1" applyFill="1" applyBorder="1" applyAlignment="1">
      <alignment horizontal="left" vertical="top" wrapText="1"/>
    </xf>
    <xf numFmtId="0" fontId="0" fillId="3" borderId="0" xfId="0" applyFill="1" applyAlignment="1">
      <alignment horizontal="right"/>
    </xf>
    <xf numFmtId="0" fontId="0" fillId="3" borderId="0" xfId="0" applyFill="1" applyBorder="1" applyAlignment="1">
      <alignment horizontal="left"/>
    </xf>
    <xf numFmtId="0" fontId="0" fillId="2" borderId="21" xfId="0" applyFill="1" applyBorder="1" applyAlignment="1" applyProtection="1">
      <alignment horizontal="left"/>
    </xf>
    <xf numFmtId="0" fontId="0" fillId="2" borderId="21" xfId="0" applyFont="1" applyFill="1" applyBorder="1" applyAlignment="1" applyProtection="1">
      <alignment horizontal="left"/>
    </xf>
    <xf numFmtId="0" fontId="2" fillId="0" borderId="27" xfId="0" applyFont="1" applyBorder="1" applyAlignment="1">
      <alignment horizontal="center"/>
    </xf>
    <xf numFmtId="0" fontId="2" fillId="0" borderId="28" xfId="0" applyFont="1" applyBorder="1" applyAlignment="1">
      <alignment horizontal="center"/>
    </xf>
    <xf numFmtId="0" fontId="0" fillId="2" borderId="0" xfId="0" applyFont="1" applyFill="1" applyAlignment="1">
      <alignment horizontal="center"/>
    </xf>
    <xf numFmtId="0" fontId="2" fillId="2" borderId="0" xfId="0" applyFont="1" applyFill="1" applyAlignment="1">
      <alignment horizontal="center"/>
    </xf>
    <xf numFmtId="9" fontId="17" fillId="2" borderId="0" xfId="0" applyNumberFormat="1" applyFont="1" applyFill="1" applyBorder="1" applyAlignment="1" applyProtection="1">
      <alignment horizontal="left"/>
    </xf>
    <xf numFmtId="0" fontId="2" fillId="0" borderId="2"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12" fillId="3" borderId="0" xfId="0" applyFont="1" applyFill="1" applyAlignment="1">
      <alignment horizontal="left" vertical="top" wrapText="1"/>
    </xf>
    <xf numFmtId="0" fontId="6" fillId="3" borderId="0" xfId="0" applyFont="1" applyFill="1" applyAlignment="1" applyProtection="1">
      <alignment vertical="top" wrapText="1"/>
    </xf>
    <xf numFmtId="0" fontId="0" fillId="3" borderId="0" xfId="0" applyFill="1" applyAlignment="1">
      <alignment vertical="top" wrapText="1"/>
    </xf>
    <xf numFmtId="0" fontId="6" fillId="3" borderId="0" xfId="0" applyFont="1" applyFill="1" applyAlignment="1" applyProtection="1">
      <alignment horizontal="left" vertical="top" wrapText="1"/>
    </xf>
  </cellXfs>
  <cellStyles count="2">
    <cellStyle name="Normal" xfId="0" builtinId="0"/>
    <cellStyle name="Percent" xfId="1"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xdr:col>
      <xdr:colOff>116416</xdr:colOff>
      <xdr:row>12</xdr:row>
      <xdr:rowOff>169333</xdr:rowOff>
    </xdr:from>
    <xdr:to>
      <xdr:col>2</xdr:col>
      <xdr:colOff>814916</xdr:colOff>
      <xdr:row>17</xdr:row>
      <xdr:rowOff>179917</xdr:rowOff>
    </xdr:to>
    <xdr:sp macro="" textlink="">
      <xdr:nvSpPr>
        <xdr:cNvPr id="2" name="Right Brace 1"/>
        <xdr:cNvSpPr/>
      </xdr:nvSpPr>
      <xdr:spPr>
        <a:xfrm>
          <a:off x="2116666" y="2508250"/>
          <a:ext cx="698500" cy="963084"/>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2</xdr:col>
      <xdr:colOff>127001</xdr:colOff>
      <xdr:row>20</xdr:row>
      <xdr:rowOff>21166</xdr:rowOff>
    </xdr:from>
    <xdr:to>
      <xdr:col>2</xdr:col>
      <xdr:colOff>825501</xdr:colOff>
      <xdr:row>25</xdr:row>
      <xdr:rowOff>31750</xdr:rowOff>
    </xdr:to>
    <xdr:sp macro="" textlink="">
      <xdr:nvSpPr>
        <xdr:cNvPr id="3" name="Right Brace 2"/>
        <xdr:cNvSpPr/>
      </xdr:nvSpPr>
      <xdr:spPr>
        <a:xfrm>
          <a:off x="2127251" y="3884083"/>
          <a:ext cx="698500" cy="963084"/>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hyperlink" Target="http://www.millwardbrown.com/Libraries/MB_Knowledge_Points_Downloads/MillwardBrown_KnowledgePoint_AdvertisingClutter.sflb.ashx" TargetMode="External"/><Relationship Id="rId2" Type="http://schemas.openxmlformats.org/officeDocument/2006/relationships/hyperlink" Target="http://www-bcf.usc.edu/~tellis/Effective%20Frequency.pdf" TargetMode="External"/><Relationship Id="rId1" Type="http://schemas.openxmlformats.org/officeDocument/2006/relationships/hyperlink" Target="http://www.healthedpartners.org/ceu/sm/social-marketing-effectiveness-doc-and-emails.doc" TargetMode="External"/><Relationship Id="rId6" Type="http://schemas.openxmlformats.org/officeDocument/2006/relationships/printerSettings" Target="../printerSettings/printerSettings14.bin"/><Relationship Id="rId5" Type="http://schemas.openxmlformats.org/officeDocument/2006/relationships/hyperlink" Target="http://repository.upenn.edu/asc_papers/100" TargetMode="External"/><Relationship Id="rId4" Type="http://schemas.openxmlformats.org/officeDocument/2006/relationships/hyperlink" Target="http://repository.upenn.edu/cgi/viewcontent.cgi?article=1098&amp;context=asc_papers"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J31"/>
  <sheetViews>
    <sheetView zoomScale="90" workbookViewId="0">
      <selection activeCell="E20" sqref="E20"/>
    </sheetView>
  </sheetViews>
  <sheetFormatPr defaultRowHeight="15"/>
  <cols>
    <col min="2" max="2" width="20.85546875" customWidth="1"/>
    <col min="3" max="9" width="14.7109375" customWidth="1"/>
  </cols>
  <sheetData>
    <row r="1" spans="1:10" ht="18.75">
      <c r="A1" s="22"/>
      <c r="B1" s="121" t="s">
        <v>10</v>
      </c>
      <c r="C1" s="121"/>
      <c r="D1" s="121"/>
      <c r="E1" s="121"/>
      <c r="F1" s="121"/>
      <c r="G1" s="121"/>
      <c r="H1" s="121"/>
      <c r="I1" s="121"/>
      <c r="J1" s="22"/>
    </row>
    <row r="2" spans="1:10">
      <c r="A2" s="22"/>
      <c r="B2" s="21"/>
      <c r="C2" s="22"/>
      <c r="D2" s="22"/>
      <c r="E2" s="22"/>
      <c r="F2" s="22"/>
      <c r="G2" s="22"/>
      <c r="H2" s="22"/>
      <c r="I2" s="22"/>
      <c r="J2" s="22"/>
    </row>
    <row r="3" spans="1:10">
      <c r="A3" s="22"/>
      <c r="B3" s="122" t="s">
        <v>101</v>
      </c>
      <c r="C3" s="122"/>
      <c r="D3" s="122"/>
      <c r="E3" s="122"/>
      <c r="F3" s="122"/>
      <c r="G3" s="122"/>
      <c r="H3" s="122"/>
      <c r="I3" s="122"/>
      <c r="J3" s="22"/>
    </row>
    <row r="4" spans="1:10">
      <c r="A4" s="22"/>
      <c r="B4" s="122"/>
      <c r="C4" s="122"/>
      <c r="D4" s="122"/>
      <c r="E4" s="122"/>
      <c r="F4" s="122"/>
      <c r="G4" s="122"/>
      <c r="H4" s="122"/>
      <c r="I4" s="122"/>
      <c r="J4" s="22"/>
    </row>
    <row r="5" spans="1:10">
      <c r="A5" s="22"/>
      <c r="B5" s="102"/>
      <c r="C5" s="102"/>
      <c r="D5" s="102"/>
      <c r="E5" s="102"/>
      <c r="F5" s="102"/>
      <c r="G5" s="102"/>
      <c r="H5" s="102"/>
      <c r="I5" s="102"/>
      <c r="J5" s="22"/>
    </row>
    <row r="6" spans="1:10" ht="15" customHeight="1">
      <c r="A6" s="22"/>
      <c r="B6" s="124" t="s">
        <v>100</v>
      </c>
      <c r="C6" s="124"/>
      <c r="D6" s="124"/>
      <c r="E6" s="124"/>
      <c r="F6" s="124"/>
      <c r="G6" s="124"/>
      <c r="H6" s="124"/>
      <c r="I6" s="124"/>
      <c r="J6" s="22"/>
    </row>
    <row r="7" spans="1:10" ht="15" customHeight="1">
      <c r="A7" s="22"/>
      <c r="B7" s="106"/>
      <c r="C7" s="106"/>
      <c r="D7" s="106"/>
      <c r="E7" s="106"/>
      <c r="F7" s="106"/>
      <c r="G7" s="106"/>
      <c r="H7" s="106"/>
      <c r="I7" s="106"/>
      <c r="J7" s="22"/>
    </row>
    <row r="8" spans="1:10">
      <c r="A8" s="22"/>
      <c r="B8" s="125" t="s">
        <v>96</v>
      </c>
      <c r="C8" s="125"/>
      <c r="D8" s="125"/>
      <c r="E8" s="107"/>
      <c r="F8" s="107"/>
      <c r="G8" s="107"/>
      <c r="H8" s="107"/>
      <c r="I8" s="107"/>
      <c r="J8" s="22"/>
    </row>
    <row r="9" spans="1:10">
      <c r="A9" s="22"/>
      <c r="B9" s="124" t="s">
        <v>102</v>
      </c>
      <c r="C9" s="124"/>
      <c r="D9" s="124"/>
      <c r="E9" s="124"/>
      <c r="F9" s="124"/>
      <c r="G9" s="124"/>
      <c r="H9" s="124"/>
      <c r="I9" s="124"/>
      <c r="J9" s="22"/>
    </row>
    <row r="10" spans="1:10">
      <c r="A10" s="22"/>
      <c r="B10" s="124" t="s">
        <v>103</v>
      </c>
      <c r="C10" s="124"/>
      <c r="D10" s="124"/>
      <c r="E10" s="124"/>
      <c r="F10" s="124"/>
      <c r="G10" s="124"/>
      <c r="H10" s="124"/>
      <c r="I10" s="124"/>
      <c r="J10" s="22"/>
    </row>
    <row r="11" spans="1:10">
      <c r="A11" s="22"/>
      <c r="B11" s="108"/>
      <c r="C11" s="123"/>
      <c r="D11" s="123"/>
      <c r="E11" s="123"/>
      <c r="F11" s="123"/>
      <c r="G11" s="123"/>
      <c r="H11" s="123"/>
      <c r="I11" s="123"/>
      <c r="J11" s="22"/>
    </row>
    <row r="12" spans="1:10">
      <c r="A12" s="22"/>
      <c r="B12" s="109" t="s">
        <v>104</v>
      </c>
      <c r="C12" s="110"/>
      <c r="D12" s="111"/>
      <c r="E12" s="111"/>
      <c r="F12" s="111"/>
      <c r="G12" s="111"/>
      <c r="H12" s="111"/>
      <c r="I12" s="111"/>
      <c r="J12" s="22"/>
    </row>
    <row r="13" spans="1:10">
      <c r="A13" s="22"/>
      <c r="B13" s="109" t="s">
        <v>95</v>
      </c>
      <c r="C13" s="110"/>
      <c r="D13" s="111"/>
      <c r="E13" s="111"/>
      <c r="F13" s="111"/>
      <c r="G13" s="111"/>
      <c r="H13" s="111"/>
      <c r="I13" s="111"/>
      <c r="J13" s="22"/>
    </row>
    <row r="14" spans="1:10">
      <c r="A14" s="22"/>
      <c r="B14" s="118" t="s">
        <v>93</v>
      </c>
      <c r="C14" s="118"/>
      <c r="D14" s="120" t="s">
        <v>105</v>
      </c>
      <c r="E14" s="120"/>
      <c r="F14" s="120"/>
      <c r="G14" s="120"/>
      <c r="H14" s="120"/>
      <c r="I14" s="120"/>
      <c r="J14" s="22"/>
    </row>
    <row r="15" spans="1:10">
      <c r="A15" s="22"/>
      <c r="B15" s="118" t="s">
        <v>84</v>
      </c>
      <c r="C15" s="118"/>
      <c r="D15" s="120"/>
      <c r="E15" s="120"/>
      <c r="F15" s="120"/>
      <c r="G15" s="120"/>
      <c r="H15" s="120"/>
      <c r="I15" s="120"/>
      <c r="J15" s="22"/>
    </row>
    <row r="16" spans="1:10">
      <c r="A16" s="22"/>
      <c r="B16" s="118" t="s">
        <v>90</v>
      </c>
      <c r="C16" s="119"/>
      <c r="D16" s="120"/>
      <c r="E16" s="120"/>
      <c r="F16" s="120"/>
      <c r="G16" s="120"/>
      <c r="H16" s="120"/>
      <c r="I16" s="120"/>
      <c r="J16" s="22"/>
    </row>
    <row r="17" spans="1:10">
      <c r="A17" s="22"/>
      <c r="B17" s="118" t="s">
        <v>91</v>
      </c>
      <c r="C17" s="119"/>
      <c r="D17" s="120"/>
      <c r="E17" s="120"/>
      <c r="F17" s="120"/>
      <c r="G17" s="120"/>
      <c r="H17" s="120"/>
      <c r="I17" s="120"/>
      <c r="J17" s="22"/>
    </row>
    <row r="18" spans="1:10">
      <c r="A18" s="22"/>
      <c r="B18" s="118" t="s">
        <v>92</v>
      </c>
      <c r="C18" s="119"/>
      <c r="D18" s="120"/>
      <c r="E18" s="120"/>
      <c r="F18" s="120"/>
      <c r="G18" s="120"/>
      <c r="H18" s="120"/>
      <c r="I18" s="120"/>
      <c r="J18" s="22"/>
    </row>
    <row r="19" spans="1:10">
      <c r="A19" s="22"/>
      <c r="B19" s="104"/>
      <c r="C19" s="112"/>
      <c r="D19" s="113"/>
      <c r="E19" s="114"/>
      <c r="F19" s="115"/>
      <c r="G19" s="116"/>
      <c r="H19" s="115"/>
      <c r="I19" s="117"/>
      <c r="J19" s="22"/>
    </row>
    <row r="20" spans="1:10">
      <c r="A20" s="22"/>
      <c r="B20" s="109" t="s">
        <v>94</v>
      </c>
      <c r="C20" s="112"/>
      <c r="D20" s="113"/>
      <c r="E20" s="114"/>
      <c r="F20" s="115"/>
      <c r="G20" s="116"/>
      <c r="H20" s="115"/>
      <c r="I20" s="117"/>
      <c r="J20" s="22"/>
    </row>
    <row r="21" spans="1:10">
      <c r="A21" s="22"/>
      <c r="B21" s="118" t="s">
        <v>93</v>
      </c>
      <c r="C21" s="119"/>
      <c r="D21" s="120" t="s">
        <v>106</v>
      </c>
      <c r="E21" s="120"/>
      <c r="F21" s="120"/>
      <c r="G21" s="120"/>
      <c r="H21" s="120"/>
      <c r="I21" s="120"/>
      <c r="J21" s="22"/>
    </row>
    <row r="22" spans="1:10">
      <c r="A22" s="22"/>
      <c r="B22" s="118" t="s">
        <v>84</v>
      </c>
      <c r="C22" s="119"/>
      <c r="D22" s="120"/>
      <c r="E22" s="120"/>
      <c r="F22" s="120"/>
      <c r="G22" s="120"/>
      <c r="H22" s="120"/>
      <c r="I22" s="120"/>
      <c r="J22" s="22"/>
    </row>
    <row r="23" spans="1:10">
      <c r="A23" s="22"/>
      <c r="B23" s="118" t="s">
        <v>90</v>
      </c>
      <c r="C23" s="119"/>
      <c r="D23" s="120"/>
      <c r="E23" s="120"/>
      <c r="F23" s="120"/>
      <c r="G23" s="120"/>
      <c r="H23" s="120"/>
      <c r="I23" s="120"/>
      <c r="J23" s="22"/>
    </row>
    <row r="24" spans="1:10">
      <c r="A24" s="22"/>
      <c r="B24" s="118" t="s">
        <v>91</v>
      </c>
      <c r="C24" s="119"/>
      <c r="D24" s="120"/>
      <c r="E24" s="120"/>
      <c r="F24" s="120"/>
      <c r="G24" s="120"/>
      <c r="H24" s="120"/>
      <c r="I24" s="120"/>
      <c r="J24" s="22"/>
    </row>
    <row r="25" spans="1:10" ht="15" customHeight="1">
      <c r="A25" s="22"/>
      <c r="B25" s="118" t="s">
        <v>92</v>
      </c>
      <c r="C25" s="119"/>
      <c r="D25" s="120"/>
      <c r="E25" s="120"/>
      <c r="F25" s="120"/>
      <c r="G25" s="120"/>
      <c r="H25" s="120"/>
      <c r="I25" s="120"/>
      <c r="J25" s="22"/>
    </row>
    <row r="26" spans="1:10">
      <c r="A26" s="22"/>
      <c r="B26" s="104"/>
      <c r="C26" s="107"/>
      <c r="D26" s="107"/>
      <c r="E26" s="107"/>
      <c r="F26" s="107"/>
      <c r="G26" s="107"/>
      <c r="H26" s="107"/>
      <c r="I26" s="107"/>
      <c r="J26" s="22"/>
    </row>
    <row r="27" spans="1:10">
      <c r="A27" s="22"/>
      <c r="B27" s="107"/>
      <c r="C27" s="107"/>
      <c r="D27" s="107"/>
      <c r="E27" s="107"/>
      <c r="F27" s="107"/>
      <c r="G27" s="107"/>
      <c r="H27" s="107"/>
      <c r="I27" s="107"/>
      <c r="J27" s="22"/>
    </row>
    <row r="28" spans="1:10">
      <c r="A28" s="22"/>
      <c r="B28" s="67"/>
      <c r="C28" s="67"/>
      <c r="D28" s="67"/>
      <c r="E28" s="67"/>
      <c r="F28" s="67"/>
      <c r="G28" s="67"/>
      <c r="H28" s="67"/>
      <c r="I28" s="67"/>
      <c r="J28" s="22"/>
    </row>
    <row r="29" spans="1:10">
      <c r="A29" s="22"/>
      <c r="B29" s="30" t="s">
        <v>32</v>
      </c>
      <c r="C29" s="30"/>
      <c r="D29" s="30"/>
      <c r="E29" s="30"/>
      <c r="F29" s="30"/>
      <c r="G29" s="30"/>
      <c r="H29" s="30"/>
      <c r="I29" s="31" t="s">
        <v>12</v>
      </c>
      <c r="J29" s="22"/>
    </row>
    <row r="30" spans="1:10">
      <c r="A30" s="22"/>
      <c r="B30" s="33" t="s">
        <v>11</v>
      </c>
      <c r="C30" s="22"/>
      <c r="D30" s="22"/>
      <c r="E30" s="22"/>
      <c r="F30" s="22"/>
      <c r="G30" s="22"/>
      <c r="H30" s="22"/>
      <c r="I30" s="22"/>
      <c r="J30" s="22"/>
    </row>
    <row r="31" spans="1:10">
      <c r="A31" s="22"/>
      <c r="B31" s="22"/>
      <c r="C31" s="22"/>
      <c r="D31" s="22"/>
      <c r="E31" s="22"/>
      <c r="F31" s="22"/>
      <c r="G31" s="22"/>
      <c r="H31" s="22"/>
      <c r="I31" s="22"/>
      <c r="J31" s="22"/>
    </row>
  </sheetData>
  <mergeCells count="9">
    <mergeCell ref="D14:I18"/>
    <mergeCell ref="D21:I25"/>
    <mergeCell ref="B1:I1"/>
    <mergeCell ref="B3:I4"/>
    <mergeCell ref="C11:I11"/>
    <mergeCell ref="B6:I6"/>
    <mergeCell ref="B9:I9"/>
    <mergeCell ref="B10:I10"/>
    <mergeCell ref="B8:D8"/>
  </mergeCells>
  <printOptions horizontalCentered="1"/>
  <pageMargins left="0.7" right="0.7" top="0.75" bottom="0.75" header="0.3" footer="0.3"/>
  <pageSetup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dimension ref="A1:J28"/>
  <sheetViews>
    <sheetView zoomScale="90" workbookViewId="0">
      <selection activeCell="F15" sqref="F15"/>
    </sheetView>
  </sheetViews>
  <sheetFormatPr defaultRowHeight="15"/>
  <cols>
    <col min="2" max="2" width="20.85546875" customWidth="1"/>
    <col min="3" max="9" width="14.7109375" customWidth="1"/>
  </cols>
  <sheetData>
    <row r="1" spans="1:10" ht="18.75">
      <c r="A1" s="22"/>
      <c r="B1" s="121" t="s">
        <v>10</v>
      </c>
      <c r="C1" s="121"/>
      <c r="D1" s="121"/>
      <c r="E1" s="121"/>
      <c r="F1" s="121"/>
      <c r="G1" s="121"/>
      <c r="H1" s="121"/>
      <c r="I1" s="121"/>
      <c r="J1" s="22"/>
    </row>
    <row r="2" spans="1:10" ht="15" customHeight="1">
      <c r="A2" s="22"/>
      <c r="B2" s="132" t="s">
        <v>15</v>
      </c>
      <c r="C2" s="133"/>
      <c r="D2" s="133"/>
      <c r="E2" s="133"/>
      <c r="F2" s="133"/>
      <c r="G2" s="133"/>
      <c r="H2" s="133"/>
      <c r="I2" s="133"/>
      <c r="J2" s="22"/>
    </row>
    <row r="3" spans="1:10">
      <c r="A3" s="22"/>
      <c r="B3" s="21"/>
      <c r="C3" s="22"/>
      <c r="D3" s="22"/>
      <c r="E3" s="22"/>
      <c r="F3" s="22"/>
      <c r="G3" s="22"/>
      <c r="H3" s="22"/>
      <c r="I3" s="22"/>
      <c r="J3" s="22"/>
    </row>
    <row r="4" spans="1:10">
      <c r="A4" s="22"/>
      <c r="B4" s="122" t="s">
        <v>7</v>
      </c>
      <c r="C4" s="122"/>
      <c r="D4" s="122"/>
      <c r="E4" s="122"/>
      <c r="F4" s="122"/>
      <c r="G4" s="122"/>
      <c r="H4" s="122"/>
      <c r="I4" s="122"/>
      <c r="J4" s="22"/>
    </row>
    <row r="5" spans="1:10">
      <c r="A5" s="22"/>
      <c r="B5" s="122"/>
      <c r="C5" s="122"/>
      <c r="D5" s="122"/>
      <c r="E5" s="122"/>
      <c r="F5" s="122"/>
      <c r="G5" s="122"/>
      <c r="H5" s="122"/>
      <c r="I5" s="122"/>
      <c r="J5" s="22"/>
    </row>
    <row r="6" spans="1:10" ht="15" customHeight="1">
      <c r="A6" s="22"/>
      <c r="B6" s="122" t="s">
        <v>76</v>
      </c>
      <c r="C6" s="122"/>
      <c r="D6" s="122"/>
      <c r="E6" s="122"/>
      <c r="F6" s="122"/>
      <c r="G6" s="122"/>
      <c r="H6" s="122"/>
      <c r="I6" s="122"/>
      <c r="J6" s="22"/>
    </row>
    <row r="7" spans="1:10">
      <c r="A7" s="22"/>
      <c r="B7" s="122"/>
      <c r="C7" s="122"/>
      <c r="D7" s="122"/>
      <c r="E7" s="122"/>
      <c r="F7" s="122"/>
      <c r="G7" s="122"/>
      <c r="H7" s="122"/>
      <c r="I7" s="122"/>
      <c r="J7" s="22"/>
    </row>
    <row r="8" spans="1:10">
      <c r="A8" s="22"/>
      <c r="B8" s="122"/>
      <c r="C8" s="122"/>
      <c r="D8" s="122"/>
      <c r="E8" s="122"/>
      <c r="F8" s="122"/>
      <c r="G8" s="122"/>
      <c r="H8" s="122"/>
      <c r="I8" s="122"/>
      <c r="J8" s="22"/>
    </row>
    <row r="9" spans="1:10">
      <c r="A9" s="22"/>
      <c r="B9" s="76"/>
      <c r="C9" s="76"/>
      <c r="D9" s="76"/>
      <c r="E9" s="76"/>
      <c r="F9" s="76"/>
      <c r="G9" s="76"/>
      <c r="H9" s="76"/>
      <c r="I9" s="76"/>
      <c r="J9" s="22"/>
    </row>
    <row r="10" spans="1:10">
      <c r="A10" s="22"/>
      <c r="B10" s="24" t="s">
        <v>8</v>
      </c>
      <c r="C10" s="128" t="s">
        <v>77</v>
      </c>
      <c r="D10" s="129"/>
      <c r="E10" s="129"/>
      <c r="F10" s="129"/>
      <c r="G10" s="129"/>
      <c r="H10" s="129"/>
      <c r="I10" s="129"/>
      <c r="J10" s="22"/>
    </row>
    <row r="11" spans="1:10">
      <c r="A11" s="22"/>
      <c r="B11" s="24" t="s">
        <v>9</v>
      </c>
      <c r="C11" s="128" t="s">
        <v>78</v>
      </c>
      <c r="D11" s="129"/>
      <c r="E11" s="129"/>
      <c r="F11" s="129"/>
      <c r="G11" s="129"/>
      <c r="H11" s="129"/>
      <c r="I11" s="129"/>
      <c r="J11" s="22"/>
    </row>
    <row r="12" spans="1:10" ht="15.75" thickBot="1">
      <c r="A12" s="22"/>
      <c r="B12" s="75"/>
      <c r="C12" s="22"/>
      <c r="D12" s="22"/>
      <c r="E12" s="22"/>
      <c r="F12" s="22"/>
      <c r="G12" s="22"/>
      <c r="H12" s="22"/>
      <c r="I12" s="22"/>
      <c r="J12" s="22"/>
    </row>
    <row r="13" spans="1:10" ht="15.75" thickBot="1">
      <c r="A13" s="22"/>
      <c r="B13" s="59"/>
      <c r="C13" s="130" t="s">
        <v>4</v>
      </c>
      <c r="D13" s="137"/>
      <c r="E13" s="101">
        <v>2010</v>
      </c>
      <c r="F13" s="100" t="s">
        <v>51</v>
      </c>
      <c r="G13" s="101" t="s">
        <v>75</v>
      </c>
      <c r="H13" s="100" t="s">
        <v>52</v>
      </c>
      <c r="I13" s="34" t="s">
        <v>6</v>
      </c>
      <c r="J13" s="22"/>
    </row>
    <row r="14" spans="1:10" ht="15.75" thickBot="1">
      <c r="A14" s="22"/>
      <c r="B14" s="62" t="s">
        <v>46</v>
      </c>
      <c r="C14" s="60" t="s">
        <v>3</v>
      </c>
      <c r="D14" s="61" t="s">
        <v>1</v>
      </c>
      <c r="E14" s="99" t="s">
        <v>3</v>
      </c>
      <c r="F14" s="61" t="s">
        <v>1</v>
      </c>
      <c r="G14" s="98" t="s">
        <v>3</v>
      </c>
      <c r="H14" s="61" t="s">
        <v>1</v>
      </c>
      <c r="I14" s="35" t="s">
        <v>5</v>
      </c>
      <c r="J14" s="22"/>
    </row>
    <row r="15" spans="1:10">
      <c r="A15" s="22"/>
      <c r="B15" s="65" t="s">
        <v>65</v>
      </c>
      <c r="C15" s="15">
        <v>0.48</v>
      </c>
      <c r="D15" s="10">
        <f>C15*D18</f>
        <v>960</v>
      </c>
      <c r="E15" s="16">
        <v>0.28999999999999998</v>
      </c>
      <c r="F15" s="2">
        <f>D15*E15</f>
        <v>278.39999999999998</v>
      </c>
      <c r="G15" s="19">
        <v>0.25</v>
      </c>
      <c r="H15" s="2">
        <f>D15*G15</f>
        <v>240</v>
      </c>
      <c r="I15" s="37">
        <f>(H15-F15)/F15</f>
        <v>-0.13793103448275856</v>
      </c>
      <c r="J15" s="22"/>
    </row>
    <row r="16" spans="1:10">
      <c r="A16" s="22"/>
      <c r="B16" s="64" t="s">
        <v>66</v>
      </c>
      <c r="C16" s="15">
        <v>0.49</v>
      </c>
      <c r="D16" s="10">
        <f>C16*D18</f>
        <v>980</v>
      </c>
      <c r="E16" s="16">
        <v>0.35</v>
      </c>
      <c r="F16" s="2">
        <f>D16*E16</f>
        <v>343</v>
      </c>
      <c r="G16" s="19">
        <v>0.28000000000000003</v>
      </c>
      <c r="H16" s="2">
        <f>D16*G16</f>
        <v>274.40000000000003</v>
      </c>
      <c r="I16" s="38">
        <f>(H16-F16)/F16</f>
        <v>-0.1999999999999999</v>
      </c>
      <c r="J16" s="22"/>
    </row>
    <row r="17" spans="1:10" ht="15.75" thickBot="1">
      <c r="A17" s="22"/>
      <c r="B17" s="58" t="s">
        <v>2</v>
      </c>
      <c r="C17" s="1">
        <f>1-SUM(C15+C16)</f>
        <v>3.0000000000000027E-2</v>
      </c>
      <c r="D17" s="14">
        <f>D18*C17</f>
        <v>60.000000000000057</v>
      </c>
      <c r="E17" s="7">
        <f>F17/D17</f>
        <v>0.31000000000000011</v>
      </c>
      <c r="F17" s="3">
        <f>F18-(F15+F16)</f>
        <v>18.600000000000023</v>
      </c>
      <c r="G17" s="20">
        <v>0.28000000000000003</v>
      </c>
      <c r="H17" s="3">
        <f>D17*G17</f>
        <v>16.800000000000018</v>
      </c>
      <c r="I17" s="39">
        <f t="shared" ref="I17:I18" si="0">(H17-F17)/F17</f>
        <v>-9.6774193548387205E-2</v>
      </c>
      <c r="J17" s="22"/>
    </row>
    <row r="18" spans="1:10" ht="15.75" thickBot="1">
      <c r="A18" s="22"/>
      <c r="B18" s="58" t="s">
        <v>0</v>
      </c>
      <c r="C18" s="12">
        <v>1</v>
      </c>
      <c r="D18" s="17">
        <v>2000</v>
      </c>
      <c r="E18" s="18">
        <v>0.32</v>
      </c>
      <c r="F18" s="13">
        <f>D18*E18</f>
        <v>640</v>
      </c>
      <c r="G18" s="51">
        <f>H18/D18</f>
        <v>0.26560000000000006</v>
      </c>
      <c r="H18" s="13">
        <f>H15+H16+H17</f>
        <v>531.20000000000016</v>
      </c>
      <c r="I18" s="52">
        <f t="shared" si="0"/>
        <v>-0.16999999999999976</v>
      </c>
      <c r="J18" s="22"/>
    </row>
    <row r="19" spans="1:10">
      <c r="A19" s="22"/>
      <c r="B19" s="22"/>
      <c r="C19" s="26"/>
      <c r="D19" s="27"/>
      <c r="E19" s="28"/>
      <c r="F19" s="29"/>
      <c r="G19" s="26"/>
      <c r="H19" s="22"/>
      <c r="I19" s="22"/>
      <c r="J19" s="22"/>
    </row>
    <row r="20" spans="1:10">
      <c r="A20" s="22"/>
      <c r="B20" s="126" t="s">
        <v>43</v>
      </c>
      <c r="C20" s="126"/>
      <c r="D20" s="134"/>
      <c r="E20" s="134"/>
      <c r="F20" s="134"/>
      <c r="G20" s="134"/>
      <c r="H20" s="134"/>
      <c r="I20" s="134"/>
      <c r="J20" s="22"/>
    </row>
    <row r="21" spans="1:10">
      <c r="A21" s="22"/>
      <c r="B21" s="127" t="s">
        <v>73</v>
      </c>
      <c r="C21" s="127"/>
      <c r="D21" s="127"/>
      <c r="E21" s="127"/>
      <c r="F21" s="127"/>
      <c r="G21" s="127"/>
      <c r="H21" s="127"/>
      <c r="I21" s="127"/>
      <c r="J21" s="22"/>
    </row>
    <row r="22" spans="1:10" ht="15" customHeight="1">
      <c r="A22" s="22"/>
      <c r="B22" s="122" t="s">
        <v>48</v>
      </c>
      <c r="C22" s="122"/>
      <c r="D22" s="122"/>
      <c r="E22" s="122"/>
      <c r="F22" s="122"/>
      <c r="G22" s="122"/>
      <c r="H22" s="122"/>
      <c r="I22" s="122"/>
      <c r="J22" s="22"/>
    </row>
    <row r="23" spans="1:10">
      <c r="A23" s="22"/>
      <c r="B23" s="122"/>
      <c r="C23" s="122"/>
      <c r="D23" s="122"/>
      <c r="E23" s="122"/>
      <c r="F23" s="122"/>
      <c r="G23" s="122"/>
      <c r="H23" s="122"/>
      <c r="I23" s="122"/>
      <c r="J23" s="22"/>
    </row>
    <row r="24" spans="1:10">
      <c r="A24" s="22"/>
      <c r="B24" s="122"/>
      <c r="C24" s="122"/>
      <c r="D24" s="122"/>
      <c r="E24" s="122"/>
      <c r="F24" s="122"/>
      <c r="G24" s="122"/>
      <c r="H24" s="122"/>
      <c r="I24" s="122"/>
      <c r="J24" s="22"/>
    </row>
    <row r="25" spans="1:10">
      <c r="A25" s="22"/>
      <c r="B25" s="73"/>
      <c r="C25" s="73"/>
      <c r="D25" s="73"/>
      <c r="E25" s="73"/>
      <c r="F25" s="73"/>
      <c r="G25" s="73"/>
      <c r="H25" s="73"/>
      <c r="I25" s="73"/>
      <c r="J25" s="22"/>
    </row>
    <row r="26" spans="1:10">
      <c r="A26" s="22"/>
      <c r="B26" s="30" t="s">
        <v>32</v>
      </c>
      <c r="C26" s="30"/>
      <c r="D26" s="30"/>
      <c r="E26" s="30"/>
      <c r="F26" s="30"/>
      <c r="G26" s="30"/>
      <c r="H26" s="30"/>
      <c r="I26" s="31" t="s">
        <v>12</v>
      </c>
      <c r="J26" s="22"/>
    </row>
    <row r="27" spans="1:10">
      <c r="A27" s="22"/>
      <c r="B27" s="33" t="s">
        <v>11</v>
      </c>
      <c r="C27" s="22"/>
      <c r="D27" s="22"/>
      <c r="E27" s="22"/>
      <c r="F27" s="22"/>
      <c r="G27" s="22"/>
      <c r="H27" s="22"/>
      <c r="I27" s="22"/>
      <c r="J27" s="22"/>
    </row>
    <row r="28" spans="1:10">
      <c r="A28" s="22"/>
      <c r="B28" s="22"/>
      <c r="C28" s="22"/>
      <c r="D28" s="22"/>
      <c r="E28" s="22"/>
      <c r="F28" s="22"/>
      <c r="G28" s="22"/>
      <c r="H28" s="22"/>
      <c r="I28" s="22"/>
      <c r="J28" s="22"/>
    </row>
  </sheetData>
  <mergeCells count="11">
    <mergeCell ref="C11:I11"/>
    <mergeCell ref="B1:I1"/>
    <mergeCell ref="B2:I2"/>
    <mergeCell ref="B4:I5"/>
    <mergeCell ref="B6:I8"/>
    <mergeCell ref="C10:I10"/>
    <mergeCell ref="B22:I24"/>
    <mergeCell ref="C13:D13"/>
    <mergeCell ref="B20:C20"/>
    <mergeCell ref="D20:I20"/>
    <mergeCell ref="B21:I21"/>
  </mergeCells>
  <printOptions horizontalCentered="1"/>
  <pageMargins left="0.7" right="0.7" top="0.75" bottom="0.75" header="0.3" footer="0.3"/>
  <pageSetup orientation="landscape" horizontalDpi="300" verticalDpi="300" r:id="rId1"/>
  <legacyDrawing r:id="rId2"/>
</worksheet>
</file>

<file path=xl/worksheets/sheet11.xml><?xml version="1.0" encoding="utf-8"?>
<worksheet xmlns="http://schemas.openxmlformats.org/spreadsheetml/2006/main" xmlns:r="http://schemas.openxmlformats.org/officeDocument/2006/relationships">
  <dimension ref="A1:J29"/>
  <sheetViews>
    <sheetView zoomScale="90" workbookViewId="0">
      <selection activeCell="E18" sqref="E18"/>
    </sheetView>
  </sheetViews>
  <sheetFormatPr defaultRowHeight="15"/>
  <cols>
    <col min="2" max="2" width="20.85546875" customWidth="1"/>
    <col min="3" max="9" width="14.7109375" customWidth="1"/>
  </cols>
  <sheetData>
    <row r="1" spans="1:10" ht="18.75">
      <c r="B1" s="121" t="s">
        <v>10</v>
      </c>
      <c r="C1" s="121"/>
      <c r="D1" s="121"/>
      <c r="E1" s="121"/>
      <c r="F1" s="121"/>
      <c r="G1" s="121"/>
      <c r="H1" s="121"/>
      <c r="I1" s="121"/>
      <c r="J1" s="22"/>
    </row>
    <row r="2" spans="1:10" ht="15" customHeight="1">
      <c r="B2" s="132" t="s">
        <v>15</v>
      </c>
      <c r="C2" s="133"/>
      <c r="D2" s="133"/>
      <c r="E2" s="133"/>
      <c r="F2" s="133"/>
      <c r="G2" s="133"/>
      <c r="H2" s="133"/>
      <c r="I2" s="133"/>
      <c r="J2" s="22"/>
    </row>
    <row r="3" spans="1:10">
      <c r="B3" s="21"/>
      <c r="C3" s="22"/>
      <c r="D3" s="22"/>
      <c r="E3" s="22"/>
      <c r="F3" s="22"/>
      <c r="G3" s="22"/>
      <c r="H3" s="22"/>
      <c r="I3" s="22"/>
      <c r="J3" s="22"/>
    </row>
    <row r="4" spans="1:10">
      <c r="B4" s="122" t="s">
        <v>7</v>
      </c>
      <c r="C4" s="122"/>
      <c r="D4" s="122"/>
      <c r="E4" s="122"/>
      <c r="F4" s="122"/>
      <c r="G4" s="122"/>
      <c r="H4" s="122"/>
      <c r="I4" s="122"/>
      <c r="J4" s="22"/>
    </row>
    <row r="5" spans="1:10">
      <c r="B5" s="122"/>
      <c r="C5" s="122"/>
      <c r="D5" s="122"/>
      <c r="E5" s="122"/>
      <c r="F5" s="122"/>
      <c r="G5" s="122"/>
      <c r="H5" s="122"/>
      <c r="I5" s="122"/>
      <c r="J5" s="22"/>
    </row>
    <row r="6" spans="1:10" ht="15" customHeight="1">
      <c r="B6" s="122" t="s">
        <v>76</v>
      </c>
      <c r="C6" s="122"/>
      <c r="D6" s="122"/>
      <c r="E6" s="122"/>
      <c r="F6" s="122"/>
      <c r="G6" s="122"/>
      <c r="H6" s="122"/>
      <c r="I6" s="122"/>
      <c r="J6" s="22"/>
    </row>
    <row r="7" spans="1:10">
      <c r="B7" s="122"/>
      <c r="C7" s="122"/>
      <c r="D7" s="122"/>
      <c r="E7" s="122"/>
      <c r="F7" s="122"/>
      <c r="G7" s="122"/>
      <c r="H7" s="122"/>
      <c r="I7" s="122"/>
      <c r="J7" s="22"/>
    </row>
    <row r="8" spans="1:10">
      <c r="B8" s="122"/>
      <c r="C8" s="122"/>
      <c r="D8" s="122"/>
      <c r="E8" s="122"/>
      <c r="F8" s="122"/>
      <c r="G8" s="122"/>
      <c r="H8" s="122"/>
      <c r="I8" s="122"/>
      <c r="J8" s="22"/>
    </row>
    <row r="9" spans="1:10">
      <c r="A9" s="22"/>
      <c r="B9" s="76"/>
      <c r="C9" s="76"/>
      <c r="D9" s="76"/>
      <c r="E9" s="76"/>
      <c r="F9" s="76"/>
      <c r="G9" s="76"/>
      <c r="H9" s="76"/>
      <c r="I9" s="76"/>
      <c r="J9" s="22"/>
    </row>
    <row r="10" spans="1:10">
      <c r="A10" s="22"/>
      <c r="B10" s="24" t="s">
        <v>8</v>
      </c>
      <c r="C10" s="128" t="s">
        <v>77</v>
      </c>
      <c r="D10" s="129"/>
      <c r="E10" s="129"/>
      <c r="F10" s="129"/>
      <c r="G10" s="129"/>
      <c r="H10" s="129"/>
      <c r="I10" s="129"/>
      <c r="J10" s="22"/>
    </row>
    <row r="11" spans="1:10">
      <c r="A11" s="22"/>
      <c r="B11" s="24" t="s">
        <v>9</v>
      </c>
      <c r="C11" s="128" t="s">
        <v>78</v>
      </c>
      <c r="D11" s="129"/>
      <c r="E11" s="129"/>
      <c r="F11" s="129"/>
      <c r="G11" s="129"/>
      <c r="H11" s="129"/>
      <c r="I11" s="129"/>
      <c r="J11" s="22"/>
    </row>
    <row r="12" spans="1:10" ht="15.75" thickBot="1">
      <c r="A12" s="22"/>
      <c r="B12" s="75"/>
      <c r="C12" s="22"/>
      <c r="D12" s="22"/>
      <c r="E12" s="22"/>
      <c r="F12" s="22"/>
      <c r="G12" s="22"/>
      <c r="H12" s="22"/>
      <c r="I12" s="22"/>
      <c r="J12" s="22"/>
    </row>
    <row r="13" spans="1:10" ht="15.75" thickBot="1">
      <c r="A13" s="22"/>
      <c r="B13" s="75"/>
      <c r="C13" s="130" t="s">
        <v>4</v>
      </c>
      <c r="D13" s="131"/>
      <c r="E13" s="101">
        <v>2010</v>
      </c>
      <c r="F13" s="100" t="s">
        <v>51</v>
      </c>
      <c r="G13" s="101" t="s">
        <v>75</v>
      </c>
      <c r="H13" s="100" t="s">
        <v>52</v>
      </c>
      <c r="I13" s="34" t="s">
        <v>6</v>
      </c>
      <c r="J13" s="22"/>
    </row>
    <row r="14" spans="1:10" ht="15.75" thickBot="1">
      <c r="A14" s="22"/>
      <c r="B14" s="62" t="s">
        <v>46</v>
      </c>
      <c r="C14" s="60" t="s">
        <v>3</v>
      </c>
      <c r="D14" s="61" t="s">
        <v>1</v>
      </c>
      <c r="E14" s="6" t="s">
        <v>3</v>
      </c>
      <c r="F14" s="74" t="s">
        <v>1</v>
      </c>
      <c r="G14" s="4" t="s">
        <v>3</v>
      </c>
      <c r="H14" s="74" t="s">
        <v>1</v>
      </c>
      <c r="I14" s="35" t="s">
        <v>5</v>
      </c>
      <c r="J14" s="22"/>
    </row>
    <row r="15" spans="1:10" ht="15.75" thickBot="1">
      <c r="A15" s="22"/>
      <c r="B15" s="63" t="s">
        <v>65</v>
      </c>
      <c r="C15" s="15">
        <v>0.1</v>
      </c>
      <c r="D15" s="10">
        <f>C15*D19</f>
        <v>1500</v>
      </c>
      <c r="E15" s="16">
        <v>0.37</v>
      </c>
      <c r="F15" s="2">
        <f>D15*E15</f>
        <v>555</v>
      </c>
      <c r="G15" s="19">
        <v>0.3</v>
      </c>
      <c r="H15" s="2">
        <f>D15*G15</f>
        <v>450</v>
      </c>
      <c r="I15" s="37">
        <f>(H15-F15)/F15</f>
        <v>-0.1891891891891892</v>
      </c>
      <c r="J15" s="22"/>
    </row>
    <row r="16" spans="1:10">
      <c r="A16" s="22"/>
      <c r="B16" s="64" t="s">
        <v>80</v>
      </c>
      <c r="C16" s="15">
        <v>0.4</v>
      </c>
      <c r="D16" s="10">
        <f>C16*D19</f>
        <v>6000</v>
      </c>
      <c r="E16" s="16">
        <v>0.33</v>
      </c>
      <c r="F16" s="2">
        <f>D16*E16</f>
        <v>1980</v>
      </c>
      <c r="G16" s="19">
        <v>0.31</v>
      </c>
      <c r="H16" s="2">
        <f>D16*G16</f>
        <v>1860</v>
      </c>
      <c r="I16" s="37">
        <f>(H16-F16)/F16</f>
        <v>-6.0606060606060608E-2</v>
      </c>
      <c r="J16" s="22"/>
    </row>
    <row r="17" spans="1:10">
      <c r="A17" s="22"/>
      <c r="B17" s="64" t="s">
        <v>79</v>
      </c>
      <c r="C17" s="15">
        <v>0.1</v>
      </c>
      <c r="D17" s="10">
        <f>C17*D19</f>
        <v>1500</v>
      </c>
      <c r="E17" s="16">
        <v>0.37</v>
      </c>
      <c r="F17" s="2">
        <f>D17*E17</f>
        <v>555</v>
      </c>
      <c r="G17" s="19">
        <v>0.28999999999999998</v>
      </c>
      <c r="H17" s="2">
        <f>D17*G17</f>
        <v>434.99999999999994</v>
      </c>
      <c r="I17" s="38">
        <f>(H17-F17)/F17</f>
        <v>-0.21621621621621631</v>
      </c>
      <c r="J17" s="22"/>
    </row>
    <row r="18" spans="1:10" ht="15.75" thickBot="1">
      <c r="A18" s="22"/>
      <c r="B18" s="58" t="s">
        <v>2</v>
      </c>
      <c r="C18" s="50">
        <f>1-SUM(C15:C17)</f>
        <v>0.4</v>
      </c>
      <c r="D18" s="14">
        <f>C18*D19</f>
        <v>6000</v>
      </c>
      <c r="E18" s="7">
        <f>F18/D18</f>
        <v>0.28499999999999998</v>
      </c>
      <c r="F18" s="3">
        <f>F19-(F15+F16+F17)</f>
        <v>1710</v>
      </c>
      <c r="G18" s="20">
        <v>0.28000000000000003</v>
      </c>
      <c r="H18" s="3">
        <f>D18*G18</f>
        <v>1680.0000000000002</v>
      </c>
      <c r="I18" s="39">
        <f t="shared" ref="I18:I19" si="0">(H18-F18)/F18</f>
        <v>-1.7543859649122674E-2</v>
      </c>
      <c r="J18" s="22"/>
    </row>
    <row r="19" spans="1:10" ht="15.75" thickBot="1">
      <c r="A19" s="22"/>
      <c r="B19" s="58" t="s">
        <v>0</v>
      </c>
      <c r="C19" s="12">
        <f>SUM(C15:C18)</f>
        <v>1</v>
      </c>
      <c r="D19" s="17">
        <v>15000</v>
      </c>
      <c r="E19" s="18">
        <v>0.32</v>
      </c>
      <c r="F19" s="13">
        <f>D19*E19</f>
        <v>4800</v>
      </c>
      <c r="G19" s="51">
        <f>H19/D19</f>
        <v>0.29499999999999998</v>
      </c>
      <c r="H19" s="13">
        <f>H15+H16+H17+H18</f>
        <v>4425</v>
      </c>
      <c r="I19" s="52">
        <f t="shared" si="0"/>
        <v>-7.8125E-2</v>
      </c>
      <c r="J19" s="22"/>
    </row>
    <row r="20" spans="1:10">
      <c r="A20" s="22"/>
      <c r="B20" s="22"/>
      <c r="C20" s="26"/>
      <c r="D20" s="27"/>
      <c r="E20" s="28"/>
      <c r="F20" s="29"/>
      <c r="G20" s="26"/>
      <c r="H20" s="22"/>
      <c r="I20" s="22"/>
      <c r="J20" s="22"/>
    </row>
    <row r="21" spans="1:10">
      <c r="A21" s="22"/>
      <c r="B21" s="126" t="s">
        <v>42</v>
      </c>
      <c r="C21" s="126"/>
      <c r="D21" s="134"/>
      <c r="E21" s="134"/>
      <c r="F21" s="134"/>
      <c r="G21" s="134"/>
      <c r="H21" s="134"/>
      <c r="I21" s="134"/>
      <c r="J21" s="22"/>
    </row>
    <row r="22" spans="1:10">
      <c r="A22" s="22"/>
      <c r="B22" s="127" t="s">
        <v>73</v>
      </c>
      <c r="C22" s="127"/>
      <c r="D22" s="127"/>
      <c r="E22" s="127"/>
      <c r="F22" s="127"/>
      <c r="G22" s="127"/>
      <c r="H22" s="127"/>
      <c r="I22" s="127"/>
      <c r="J22" s="22"/>
    </row>
    <row r="23" spans="1:10" ht="15" customHeight="1">
      <c r="A23" s="22"/>
      <c r="B23" s="122" t="s">
        <v>48</v>
      </c>
      <c r="C23" s="122"/>
      <c r="D23" s="122"/>
      <c r="E23" s="122"/>
      <c r="F23" s="122"/>
      <c r="G23" s="122"/>
      <c r="H23" s="122"/>
      <c r="I23" s="122"/>
      <c r="J23" s="22"/>
    </row>
    <row r="24" spans="1:10">
      <c r="A24" s="22"/>
      <c r="B24" s="122"/>
      <c r="C24" s="122"/>
      <c r="D24" s="122"/>
      <c r="E24" s="122"/>
      <c r="F24" s="122"/>
      <c r="G24" s="122"/>
      <c r="H24" s="122"/>
      <c r="I24" s="122"/>
      <c r="J24" s="22"/>
    </row>
    <row r="25" spans="1:10">
      <c r="A25" s="22"/>
      <c r="B25" s="122"/>
      <c r="C25" s="122"/>
      <c r="D25" s="122"/>
      <c r="E25" s="122"/>
      <c r="F25" s="122"/>
      <c r="G25" s="122"/>
      <c r="H25" s="122"/>
      <c r="I25" s="122"/>
      <c r="J25" s="22"/>
    </row>
    <row r="26" spans="1:10">
      <c r="A26" s="22"/>
      <c r="B26" s="73"/>
      <c r="C26" s="73"/>
      <c r="D26" s="73"/>
      <c r="E26" s="73"/>
      <c r="F26" s="73"/>
      <c r="G26" s="73"/>
      <c r="H26" s="73"/>
      <c r="I26" s="73"/>
      <c r="J26" s="22"/>
    </row>
    <row r="27" spans="1:10">
      <c r="A27" s="22"/>
      <c r="B27" s="30" t="s">
        <v>32</v>
      </c>
      <c r="C27" s="30"/>
      <c r="D27" s="30"/>
      <c r="E27" s="30"/>
      <c r="F27" s="30"/>
      <c r="G27" s="30"/>
      <c r="H27" s="30"/>
      <c r="I27" s="31" t="s">
        <v>12</v>
      </c>
      <c r="J27" s="22"/>
    </row>
    <row r="28" spans="1:10">
      <c r="A28" s="22"/>
      <c r="B28" s="33" t="s">
        <v>11</v>
      </c>
      <c r="C28" s="22"/>
      <c r="D28" s="22"/>
      <c r="E28" s="22"/>
      <c r="F28" s="22"/>
      <c r="G28" s="22"/>
      <c r="H28" s="22"/>
      <c r="I28" s="22"/>
      <c r="J28" s="22"/>
    </row>
    <row r="29" spans="1:10">
      <c r="A29" s="22"/>
      <c r="B29" s="22"/>
      <c r="C29" s="22"/>
      <c r="D29" s="22"/>
      <c r="E29" s="22"/>
      <c r="F29" s="22"/>
      <c r="G29" s="22"/>
      <c r="H29" s="22"/>
      <c r="I29" s="22"/>
      <c r="J29" s="22"/>
    </row>
  </sheetData>
  <mergeCells count="11">
    <mergeCell ref="C11:I11"/>
    <mergeCell ref="B1:I1"/>
    <mergeCell ref="B2:I2"/>
    <mergeCell ref="B4:I5"/>
    <mergeCell ref="B6:I8"/>
    <mergeCell ref="C10:I10"/>
    <mergeCell ref="B23:I25"/>
    <mergeCell ref="C13:D13"/>
    <mergeCell ref="B21:C21"/>
    <mergeCell ref="D21:I21"/>
    <mergeCell ref="B22:I22"/>
  </mergeCells>
  <printOptions horizontalCentered="1"/>
  <pageMargins left="0.7" right="0.7" top="0.75" bottom="0.75" header="0.3" footer="0.3"/>
  <pageSetup orientation="landscape" horizontalDpi="300" verticalDpi="300" r:id="rId1"/>
  <legacyDrawing r:id="rId2"/>
</worksheet>
</file>

<file path=xl/worksheets/sheet12.xml><?xml version="1.0" encoding="utf-8"?>
<worksheet xmlns="http://schemas.openxmlformats.org/spreadsheetml/2006/main" xmlns:r="http://schemas.openxmlformats.org/officeDocument/2006/relationships">
  <dimension ref="A1:J35"/>
  <sheetViews>
    <sheetView zoomScale="90" workbookViewId="0">
      <selection activeCell="B16" sqref="B16:B17"/>
    </sheetView>
  </sheetViews>
  <sheetFormatPr defaultRowHeight="15"/>
  <cols>
    <col min="2" max="2" width="20.85546875" customWidth="1"/>
    <col min="3" max="9" width="14.7109375" customWidth="1"/>
  </cols>
  <sheetData>
    <row r="1" spans="1:10" ht="18.75">
      <c r="A1" s="22"/>
      <c r="B1" s="121" t="s">
        <v>10</v>
      </c>
      <c r="C1" s="121"/>
      <c r="D1" s="121"/>
      <c r="E1" s="121"/>
      <c r="F1" s="121"/>
      <c r="G1" s="121"/>
      <c r="H1" s="121"/>
      <c r="I1" s="121"/>
      <c r="J1" s="22"/>
    </row>
    <row r="2" spans="1:10" ht="15" customHeight="1">
      <c r="A2" s="22"/>
      <c r="B2" s="132" t="s">
        <v>15</v>
      </c>
      <c r="C2" s="133"/>
      <c r="D2" s="133"/>
      <c r="E2" s="133"/>
      <c r="F2" s="133"/>
      <c r="G2" s="133"/>
      <c r="H2" s="133"/>
      <c r="I2" s="133"/>
      <c r="J2" s="22"/>
    </row>
    <row r="3" spans="1:10">
      <c r="A3" s="22"/>
      <c r="B3" s="21"/>
      <c r="C3" s="22"/>
      <c r="D3" s="22"/>
      <c r="E3" s="22"/>
      <c r="F3" s="22"/>
      <c r="G3" s="22"/>
      <c r="H3" s="22"/>
      <c r="I3" s="22"/>
      <c r="J3" s="22"/>
    </row>
    <row r="4" spans="1:10">
      <c r="A4" s="22"/>
      <c r="B4" s="122" t="s">
        <v>7</v>
      </c>
      <c r="C4" s="122"/>
      <c r="D4" s="122"/>
      <c r="E4" s="122"/>
      <c r="F4" s="122"/>
      <c r="G4" s="122"/>
      <c r="H4" s="122"/>
      <c r="I4" s="122"/>
      <c r="J4" s="22"/>
    </row>
    <row r="5" spans="1:10">
      <c r="A5" s="22"/>
      <c r="B5" s="122"/>
      <c r="C5" s="122"/>
      <c r="D5" s="122"/>
      <c r="E5" s="122"/>
      <c r="F5" s="122"/>
      <c r="G5" s="122"/>
      <c r="H5" s="122"/>
      <c r="I5" s="122"/>
      <c r="J5" s="22"/>
    </row>
    <row r="6" spans="1:10" ht="15" customHeight="1">
      <c r="A6" s="22"/>
      <c r="B6" s="122" t="s">
        <v>76</v>
      </c>
      <c r="C6" s="122"/>
      <c r="D6" s="122"/>
      <c r="E6" s="122"/>
      <c r="F6" s="122"/>
      <c r="G6" s="122"/>
      <c r="H6" s="122"/>
      <c r="I6" s="122"/>
      <c r="J6" s="22"/>
    </row>
    <row r="7" spans="1:10">
      <c r="A7" s="22"/>
      <c r="B7" s="122"/>
      <c r="C7" s="122"/>
      <c r="D7" s="122"/>
      <c r="E7" s="122"/>
      <c r="F7" s="122"/>
      <c r="G7" s="122"/>
      <c r="H7" s="122"/>
      <c r="I7" s="122"/>
      <c r="J7" s="22"/>
    </row>
    <row r="8" spans="1:10">
      <c r="A8" s="22"/>
      <c r="B8" s="122"/>
      <c r="C8" s="122"/>
      <c r="D8" s="122"/>
      <c r="E8" s="122"/>
      <c r="F8" s="122"/>
      <c r="G8" s="122"/>
      <c r="H8" s="122"/>
      <c r="I8" s="122"/>
      <c r="J8" s="22"/>
    </row>
    <row r="9" spans="1:10">
      <c r="A9" s="22"/>
      <c r="B9" s="76"/>
      <c r="C9" s="76"/>
      <c r="D9" s="76"/>
      <c r="E9" s="76"/>
      <c r="F9" s="76"/>
      <c r="G9" s="76"/>
      <c r="H9" s="76"/>
      <c r="I9" s="76"/>
      <c r="J9" s="22"/>
    </row>
    <row r="10" spans="1:10">
      <c r="A10" s="22"/>
      <c r="B10" s="24" t="s">
        <v>8</v>
      </c>
      <c r="C10" s="128" t="s">
        <v>77</v>
      </c>
      <c r="D10" s="129"/>
      <c r="E10" s="129"/>
      <c r="F10" s="129"/>
      <c r="G10" s="129"/>
      <c r="H10" s="129"/>
      <c r="I10" s="129"/>
      <c r="J10" s="22"/>
    </row>
    <row r="11" spans="1:10">
      <c r="A11" s="22"/>
      <c r="B11" s="24" t="s">
        <v>9</v>
      </c>
      <c r="C11" s="128" t="s">
        <v>78</v>
      </c>
      <c r="D11" s="129"/>
      <c r="E11" s="129"/>
      <c r="F11" s="129"/>
      <c r="G11" s="129"/>
      <c r="H11" s="129"/>
      <c r="I11" s="129"/>
      <c r="J11" s="22"/>
    </row>
    <row r="12" spans="1:10" ht="15.75" thickBot="1">
      <c r="A12" s="22"/>
      <c r="B12" s="75"/>
      <c r="C12" s="22"/>
      <c r="D12" s="22"/>
      <c r="E12" s="22"/>
      <c r="F12" s="22"/>
      <c r="G12" s="22"/>
      <c r="H12" s="22"/>
      <c r="I12" s="22"/>
      <c r="J12" s="22"/>
    </row>
    <row r="13" spans="1:10" ht="15.75" thickBot="1">
      <c r="A13" s="22"/>
      <c r="B13" s="75"/>
      <c r="C13" s="130" t="s">
        <v>4</v>
      </c>
      <c r="D13" s="131"/>
      <c r="E13" s="101">
        <v>2010</v>
      </c>
      <c r="F13" s="100" t="s">
        <v>51</v>
      </c>
      <c r="G13" s="101" t="s">
        <v>75</v>
      </c>
      <c r="H13" s="100" t="s">
        <v>52</v>
      </c>
      <c r="I13" s="34" t="s">
        <v>6</v>
      </c>
      <c r="J13" s="22"/>
    </row>
    <row r="14" spans="1:10" ht="15.75" thickBot="1">
      <c r="A14" s="22"/>
      <c r="B14" s="62" t="s">
        <v>46</v>
      </c>
      <c r="C14" s="60" t="s">
        <v>3</v>
      </c>
      <c r="D14" s="61" t="s">
        <v>1</v>
      </c>
      <c r="E14" s="6" t="s">
        <v>3</v>
      </c>
      <c r="F14" s="74" t="s">
        <v>1</v>
      </c>
      <c r="G14" s="4" t="s">
        <v>3</v>
      </c>
      <c r="H14" s="74" t="s">
        <v>1</v>
      </c>
      <c r="I14" s="35" t="s">
        <v>5</v>
      </c>
      <c r="J14" s="22"/>
    </row>
    <row r="15" spans="1:10" ht="15.75" thickBot="1">
      <c r="A15" s="22"/>
      <c r="B15" s="63" t="s">
        <v>65</v>
      </c>
      <c r="C15" s="15">
        <v>0.45</v>
      </c>
      <c r="D15" s="10">
        <f>C15*D20</f>
        <v>900</v>
      </c>
      <c r="E15" s="16">
        <v>0.31</v>
      </c>
      <c r="F15" s="2">
        <f>D15*E15</f>
        <v>279</v>
      </c>
      <c r="G15" s="19">
        <v>0.26</v>
      </c>
      <c r="H15" s="2">
        <f>D15*G15</f>
        <v>234</v>
      </c>
      <c r="I15" s="37">
        <f>(H15-F15)/F15</f>
        <v>-0.16129032258064516</v>
      </c>
      <c r="J15" s="22"/>
    </row>
    <row r="16" spans="1:10" ht="15.75" thickBot="1">
      <c r="A16" s="22"/>
      <c r="B16" s="64" t="s">
        <v>68</v>
      </c>
      <c r="C16" s="15">
        <v>0.05</v>
      </c>
      <c r="D16" s="10">
        <f>C16*D20</f>
        <v>100</v>
      </c>
      <c r="E16" s="16">
        <v>0.51</v>
      </c>
      <c r="F16" s="2">
        <f>D16*E16</f>
        <v>51</v>
      </c>
      <c r="G16" s="19">
        <v>0.4</v>
      </c>
      <c r="H16" s="2">
        <f>D16*G16</f>
        <v>40</v>
      </c>
      <c r="I16" s="37">
        <f>(H16-F16)/F16</f>
        <v>-0.21568627450980393</v>
      </c>
      <c r="J16" s="22"/>
    </row>
    <row r="17" spans="1:10">
      <c r="A17" s="22"/>
      <c r="B17" s="64" t="s">
        <v>69</v>
      </c>
      <c r="C17" s="15">
        <v>0.1</v>
      </c>
      <c r="D17" s="10">
        <f>C17*D20</f>
        <v>200</v>
      </c>
      <c r="E17" s="16">
        <v>0.3</v>
      </c>
      <c r="F17" s="2">
        <f>D17*E17</f>
        <v>60</v>
      </c>
      <c r="G17" s="19">
        <v>0.25</v>
      </c>
      <c r="H17" s="2">
        <f>D17*G17</f>
        <v>50</v>
      </c>
      <c r="I17" s="37">
        <f>(H17-F17)/F17</f>
        <v>-0.16666666666666666</v>
      </c>
      <c r="J17" s="22"/>
    </row>
    <row r="18" spans="1:10">
      <c r="A18" s="22"/>
      <c r="B18" s="64" t="s">
        <v>67</v>
      </c>
      <c r="C18" s="15">
        <v>0.38</v>
      </c>
      <c r="D18" s="10">
        <f>C18*D20</f>
        <v>760</v>
      </c>
      <c r="E18" s="16">
        <v>0.25</v>
      </c>
      <c r="F18" s="2">
        <f>D18*E18</f>
        <v>190</v>
      </c>
      <c r="G18" s="19">
        <v>0.24</v>
      </c>
      <c r="H18" s="2">
        <f>D18*G18</f>
        <v>182.4</v>
      </c>
      <c r="I18" s="38">
        <f>(H18-F18)/F18</f>
        <v>-3.9999999999999973E-2</v>
      </c>
      <c r="J18" s="22"/>
    </row>
    <row r="19" spans="1:10" ht="15.75" thickBot="1">
      <c r="A19" s="22"/>
      <c r="B19" s="58" t="s">
        <v>2</v>
      </c>
      <c r="C19" s="50">
        <f>1-SUM(C15:C18)</f>
        <v>2.0000000000000018E-2</v>
      </c>
      <c r="D19" s="14">
        <f>C19*D20</f>
        <v>40.000000000000036</v>
      </c>
      <c r="E19" s="7">
        <f>F19/D19</f>
        <v>-0.49999999999999956</v>
      </c>
      <c r="F19" s="3">
        <f>F20-(F15+F16+F17+F18)</f>
        <v>-20</v>
      </c>
      <c r="G19" s="20">
        <v>0.28000000000000003</v>
      </c>
      <c r="H19" s="3">
        <f>D19*G19</f>
        <v>11.200000000000012</v>
      </c>
      <c r="I19" s="39">
        <f t="shared" ref="I19:I20" si="0">(H19-F19)/F19</f>
        <v>-1.5600000000000005</v>
      </c>
      <c r="J19" s="22"/>
    </row>
    <row r="20" spans="1:10" ht="15.75" thickBot="1">
      <c r="A20" s="22"/>
      <c r="B20" s="58" t="s">
        <v>0</v>
      </c>
      <c r="C20" s="12">
        <f>SUM(C15:C19)</f>
        <v>1</v>
      </c>
      <c r="D20" s="17">
        <v>2000</v>
      </c>
      <c r="E20" s="18">
        <v>0.28000000000000003</v>
      </c>
      <c r="F20" s="13">
        <f>D20*E20</f>
        <v>560</v>
      </c>
      <c r="G20" s="51">
        <f>H20/D20</f>
        <v>0.25880000000000003</v>
      </c>
      <c r="H20" s="13">
        <f>H15+H16+H17+H18+H19</f>
        <v>517.6</v>
      </c>
      <c r="I20" s="52">
        <f t="shared" si="0"/>
        <v>-7.5714285714285678E-2</v>
      </c>
      <c r="J20" s="22"/>
    </row>
    <row r="21" spans="1:10">
      <c r="A21" s="22"/>
      <c r="B21" s="22"/>
      <c r="C21" s="26"/>
      <c r="D21" s="27"/>
      <c r="E21" s="28"/>
      <c r="F21" s="29"/>
      <c r="G21" s="26"/>
      <c r="H21" s="22"/>
      <c r="I21" s="22"/>
      <c r="J21" s="22"/>
    </row>
    <row r="22" spans="1:10">
      <c r="A22" s="22"/>
      <c r="B22" s="126" t="s">
        <v>42</v>
      </c>
      <c r="C22" s="126"/>
      <c r="D22" s="134"/>
      <c r="E22" s="134"/>
      <c r="F22" s="134"/>
      <c r="G22" s="134"/>
      <c r="H22" s="134"/>
      <c r="I22" s="134"/>
      <c r="J22" s="22"/>
    </row>
    <row r="23" spans="1:10">
      <c r="A23" s="22"/>
      <c r="B23" s="127" t="s">
        <v>73</v>
      </c>
      <c r="C23" s="127"/>
      <c r="D23" s="127"/>
      <c r="E23" s="127"/>
      <c r="F23" s="127"/>
      <c r="G23" s="127"/>
      <c r="H23" s="127"/>
      <c r="I23" s="127"/>
      <c r="J23" s="22"/>
    </row>
    <row r="24" spans="1:10" ht="15" customHeight="1">
      <c r="A24" s="22"/>
      <c r="B24" s="122" t="s">
        <v>48</v>
      </c>
      <c r="C24" s="122"/>
      <c r="D24" s="122"/>
      <c r="E24" s="122"/>
      <c r="F24" s="122"/>
      <c r="G24" s="122"/>
      <c r="H24" s="122"/>
      <c r="I24" s="122"/>
      <c r="J24" s="22"/>
    </row>
    <row r="25" spans="1:10">
      <c r="A25" s="22"/>
      <c r="B25" s="122"/>
      <c r="C25" s="122"/>
      <c r="D25" s="122"/>
      <c r="E25" s="122"/>
      <c r="F25" s="122"/>
      <c r="G25" s="122"/>
      <c r="H25" s="122"/>
      <c r="I25" s="122"/>
      <c r="J25" s="22"/>
    </row>
    <row r="26" spans="1:10">
      <c r="A26" s="22"/>
      <c r="B26" s="122"/>
      <c r="C26" s="122"/>
      <c r="D26" s="122"/>
      <c r="E26" s="122"/>
      <c r="F26" s="122"/>
      <c r="G26" s="122"/>
      <c r="H26" s="122"/>
      <c r="I26" s="122"/>
      <c r="J26" s="22"/>
    </row>
    <row r="27" spans="1:10">
      <c r="A27" s="22"/>
      <c r="B27" s="73"/>
      <c r="C27" s="73"/>
      <c r="D27" s="73"/>
      <c r="E27" s="73"/>
      <c r="F27" s="73"/>
      <c r="G27" s="73"/>
      <c r="H27" s="73"/>
      <c r="I27" s="73"/>
      <c r="J27" s="22"/>
    </row>
    <row r="28" spans="1:10">
      <c r="A28" s="22"/>
      <c r="B28" s="30" t="s">
        <v>32</v>
      </c>
      <c r="C28" s="30"/>
      <c r="D28" s="30"/>
      <c r="E28" s="30"/>
      <c r="F28" s="30"/>
      <c r="G28" s="30"/>
      <c r="H28" s="30"/>
      <c r="I28" s="31" t="s">
        <v>12</v>
      </c>
      <c r="J28" s="22"/>
    </row>
    <row r="29" spans="1:10">
      <c r="A29" s="22"/>
      <c r="B29" s="33" t="s">
        <v>11</v>
      </c>
      <c r="C29" s="22"/>
      <c r="D29" s="22"/>
      <c r="E29" s="22"/>
      <c r="F29" s="22"/>
      <c r="G29" s="22"/>
      <c r="H29" s="22"/>
      <c r="I29" s="22"/>
      <c r="J29" s="22"/>
    </row>
    <row r="30" spans="1:10">
      <c r="A30" s="22"/>
      <c r="B30" s="22"/>
      <c r="C30" s="22"/>
      <c r="D30" s="22"/>
      <c r="E30" s="22"/>
      <c r="F30" s="22"/>
      <c r="G30" s="22"/>
      <c r="H30" s="22"/>
      <c r="I30" s="22"/>
      <c r="J30" s="22"/>
    </row>
    <row r="34" spans="2:2">
      <c r="B34" t="s">
        <v>71</v>
      </c>
    </row>
    <row r="35" spans="2:2">
      <c r="B35" t="s">
        <v>70</v>
      </c>
    </row>
  </sheetData>
  <mergeCells count="11">
    <mergeCell ref="C11:I11"/>
    <mergeCell ref="B1:I1"/>
    <mergeCell ref="B2:I2"/>
    <mergeCell ref="B4:I5"/>
    <mergeCell ref="B6:I8"/>
    <mergeCell ref="C10:I10"/>
    <mergeCell ref="B24:I26"/>
    <mergeCell ref="C13:D13"/>
    <mergeCell ref="B22:C22"/>
    <mergeCell ref="D22:I22"/>
    <mergeCell ref="B23:I23"/>
  </mergeCells>
  <printOptions horizontalCentered="1"/>
  <pageMargins left="0.7" right="0.7" top="0.75" bottom="0.75" header="0.3" footer="0.3"/>
  <pageSetup orientation="landscape" horizontalDpi="300" verticalDpi="300" r:id="rId1"/>
  <legacyDrawing r:id="rId2"/>
</worksheet>
</file>

<file path=xl/worksheets/sheet13.xml><?xml version="1.0" encoding="utf-8"?>
<worksheet xmlns="http://schemas.openxmlformats.org/spreadsheetml/2006/main" xmlns:r="http://schemas.openxmlformats.org/officeDocument/2006/relationships">
  <dimension ref="A1:J31"/>
  <sheetViews>
    <sheetView zoomScale="90" workbookViewId="0">
      <selection activeCell="D23" sqref="D23:I23"/>
    </sheetView>
  </sheetViews>
  <sheetFormatPr defaultRowHeight="15"/>
  <cols>
    <col min="2" max="2" width="20.85546875" customWidth="1"/>
    <col min="3" max="9" width="14.7109375" customWidth="1"/>
  </cols>
  <sheetData>
    <row r="1" spans="1:10" ht="18.75">
      <c r="A1" s="22"/>
      <c r="B1" s="121" t="s">
        <v>10</v>
      </c>
      <c r="C1" s="121"/>
      <c r="D1" s="121"/>
      <c r="E1" s="121"/>
      <c r="F1" s="121"/>
      <c r="G1" s="121"/>
      <c r="H1" s="121"/>
      <c r="I1" s="121"/>
      <c r="J1" s="22"/>
    </row>
    <row r="2" spans="1:10" ht="15" customHeight="1">
      <c r="A2" s="22"/>
      <c r="B2" s="132" t="s">
        <v>15</v>
      </c>
      <c r="C2" s="133"/>
      <c r="D2" s="133"/>
      <c r="E2" s="133"/>
      <c r="F2" s="133"/>
      <c r="G2" s="133"/>
      <c r="H2" s="133"/>
      <c r="I2" s="133"/>
      <c r="J2" s="22"/>
    </row>
    <row r="3" spans="1:10">
      <c r="A3" s="22"/>
      <c r="B3" s="21"/>
      <c r="C3" s="22"/>
      <c r="D3" s="22"/>
      <c r="E3" s="22"/>
      <c r="F3" s="22"/>
      <c r="G3" s="22"/>
      <c r="H3" s="22"/>
      <c r="I3" s="22"/>
      <c r="J3" s="22"/>
    </row>
    <row r="4" spans="1:10">
      <c r="A4" s="22"/>
      <c r="B4" s="122" t="s">
        <v>7</v>
      </c>
      <c r="C4" s="122"/>
      <c r="D4" s="122"/>
      <c r="E4" s="122"/>
      <c r="F4" s="122"/>
      <c r="G4" s="122"/>
      <c r="H4" s="122"/>
      <c r="I4" s="122"/>
      <c r="J4" s="22"/>
    </row>
    <row r="5" spans="1:10">
      <c r="A5" s="22"/>
      <c r="B5" s="122"/>
      <c r="C5" s="122"/>
      <c r="D5" s="122"/>
      <c r="E5" s="122"/>
      <c r="F5" s="122"/>
      <c r="G5" s="122"/>
      <c r="H5" s="122"/>
      <c r="I5" s="122"/>
      <c r="J5" s="22"/>
    </row>
    <row r="6" spans="1:10" ht="15" customHeight="1">
      <c r="A6" s="22"/>
      <c r="B6" s="122" t="s">
        <v>13</v>
      </c>
      <c r="C6" s="122"/>
      <c r="D6" s="122"/>
      <c r="E6" s="122"/>
      <c r="F6" s="122"/>
      <c r="G6" s="122"/>
      <c r="H6" s="122"/>
      <c r="I6" s="122"/>
      <c r="J6" s="22"/>
    </row>
    <row r="7" spans="1:10">
      <c r="A7" s="22"/>
      <c r="B7" s="122"/>
      <c r="C7" s="122"/>
      <c r="D7" s="122"/>
      <c r="E7" s="122"/>
      <c r="F7" s="122"/>
      <c r="G7" s="122"/>
      <c r="H7" s="122"/>
      <c r="I7" s="122"/>
      <c r="J7" s="22"/>
    </row>
    <row r="8" spans="1:10">
      <c r="A8" s="22"/>
      <c r="B8" s="122"/>
      <c r="C8" s="122"/>
      <c r="D8" s="122"/>
      <c r="E8" s="122"/>
      <c r="F8" s="122"/>
      <c r="G8" s="122"/>
      <c r="H8" s="122"/>
      <c r="I8" s="122"/>
      <c r="J8" s="22"/>
    </row>
    <row r="9" spans="1:10">
      <c r="A9" s="22"/>
      <c r="B9" s="105"/>
      <c r="C9" s="105"/>
      <c r="D9" s="105"/>
      <c r="E9" s="105"/>
      <c r="F9" s="105"/>
      <c r="G9" s="105"/>
      <c r="H9" s="105"/>
      <c r="I9" s="105"/>
      <c r="J9" s="22"/>
    </row>
    <row r="10" spans="1:10">
      <c r="A10" s="22"/>
      <c r="B10" s="24" t="s">
        <v>8</v>
      </c>
      <c r="C10" s="128" t="s">
        <v>77</v>
      </c>
      <c r="D10" s="129"/>
      <c r="E10" s="129"/>
      <c r="F10" s="129"/>
      <c r="G10" s="129"/>
      <c r="H10" s="129"/>
      <c r="I10" s="129"/>
      <c r="J10" s="22"/>
    </row>
    <row r="11" spans="1:10">
      <c r="A11" s="22"/>
      <c r="B11" s="24" t="s">
        <v>9</v>
      </c>
      <c r="C11" s="128" t="s">
        <v>78</v>
      </c>
      <c r="D11" s="129"/>
      <c r="E11" s="129"/>
      <c r="F11" s="129"/>
      <c r="G11" s="129"/>
      <c r="H11" s="129"/>
      <c r="I11" s="129"/>
      <c r="J11" s="22"/>
    </row>
    <row r="12" spans="1:10" ht="15.75" thickBot="1">
      <c r="A12" s="22"/>
      <c r="B12" s="103"/>
      <c r="C12" s="22"/>
      <c r="D12" s="22"/>
      <c r="E12" s="22"/>
      <c r="F12" s="22"/>
      <c r="G12" s="22"/>
      <c r="H12" s="22"/>
      <c r="I12" s="22"/>
      <c r="J12" s="22"/>
    </row>
    <row r="13" spans="1:10" ht="15.75" thickBot="1">
      <c r="A13" s="22"/>
      <c r="B13" s="103"/>
      <c r="C13" s="130" t="s">
        <v>4</v>
      </c>
      <c r="D13" s="131"/>
      <c r="E13" s="101">
        <v>2010</v>
      </c>
      <c r="F13" s="100" t="s">
        <v>51</v>
      </c>
      <c r="G13" s="101" t="s">
        <v>75</v>
      </c>
      <c r="H13" s="100" t="s">
        <v>52</v>
      </c>
      <c r="I13" s="34" t="s">
        <v>6</v>
      </c>
      <c r="J13" s="22"/>
    </row>
    <row r="14" spans="1:10" ht="15.75" thickBot="1">
      <c r="A14" s="22"/>
      <c r="B14" s="62" t="s">
        <v>46</v>
      </c>
      <c r="C14" s="60" t="s">
        <v>3</v>
      </c>
      <c r="D14" s="61" t="s">
        <v>1</v>
      </c>
      <c r="E14" s="6" t="s">
        <v>3</v>
      </c>
      <c r="F14" s="94" t="s">
        <v>1</v>
      </c>
      <c r="G14" s="4" t="s">
        <v>3</v>
      </c>
      <c r="H14" s="94" t="s">
        <v>1</v>
      </c>
      <c r="I14" s="35" t="s">
        <v>5</v>
      </c>
      <c r="J14" s="22"/>
    </row>
    <row r="15" spans="1:10" ht="15.75" thickBot="1">
      <c r="A15" s="22"/>
      <c r="B15" s="63" t="s">
        <v>98</v>
      </c>
      <c r="C15" s="15">
        <v>0.21</v>
      </c>
      <c r="D15" s="10">
        <f>C15*D21</f>
        <v>3150</v>
      </c>
      <c r="E15" s="16">
        <v>0.28000000000000003</v>
      </c>
      <c r="F15" s="2">
        <f>D15*E15</f>
        <v>882.00000000000011</v>
      </c>
      <c r="G15" s="19">
        <v>0.24</v>
      </c>
      <c r="H15" s="2">
        <f>D15*G15</f>
        <v>756</v>
      </c>
      <c r="I15" s="37">
        <f>(H15-F15)/F15</f>
        <v>-0.14285714285714296</v>
      </c>
      <c r="J15" s="22"/>
    </row>
    <row r="16" spans="1:10" ht="15.75" thickBot="1">
      <c r="A16" s="22"/>
      <c r="B16" s="64" t="s">
        <v>97</v>
      </c>
      <c r="C16" s="15">
        <v>0.21</v>
      </c>
      <c r="D16" s="10">
        <f>C16*D21</f>
        <v>3150</v>
      </c>
      <c r="E16" s="16">
        <v>0.37</v>
      </c>
      <c r="F16" s="2">
        <f>D16*E16</f>
        <v>1165.5</v>
      </c>
      <c r="G16" s="19">
        <v>0.32</v>
      </c>
      <c r="H16" s="2">
        <f>D16*G16</f>
        <v>1008</v>
      </c>
      <c r="I16" s="37">
        <f>(H16-F16)/F16</f>
        <v>-0.13513513513513514</v>
      </c>
      <c r="J16" s="22"/>
    </row>
    <row r="17" spans="1:10" ht="15.75" thickBot="1">
      <c r="A17" s="22"/>
      <c r="B17" s="64" t="s">
        <v>68</v>
      </c>
      <c r="C17" s="15">
        <v>0.08</v>
      </c>
      <c r="D17" s="10">
        <f>C17*D21</f>
        <v>1200</v>
      </c>
      <c r="E17" s="16">
        <v>0.3</v>
      </c>
      <c r="F17" s="2">
        <f>D17*E17</f>
        <v>360</v>
      </c>
      <c r="G17" s="19">
        <v>0.25</v>
      </c>
      <c r="H17" s="2">
        <f>D17*G17</f>
        <v>300</v>
      </c>
      <c r="I17" s="37">
        <f>(H17-F17)/F17</f>
        <v>-0.16666666666666666</v>
      </c>
      <c r="J17" s="22"/>
    </row>
    <row r="18" spans="1:10" ht="15.75" thickBot="1">
      <c r="A18" s="22"/>
      <c r="B18" s="64" t="s">
        <v>69</v>
      </c>
      <c r="C18" s="15">
        <v>0.1</v>
      </c>
      <c r="D18" s="10">
        <f>C18*D21</f>
        <v>1500</v>
      </c>
      <c r="E18" s="16">
        <v>0.35</v>
      </c>
      <c r="F18" s="2">
        <f t="shared" ref="F18:F19" si="0">D18*E18</f>
        <v>525</v>
      </c>
      <c r="G18" s="19">
        <v>0.32</v>
      </c>
      <c r="H18" s="2">
        <f t="shared" ref="H18:H19" si="1">D18*G18</f>
        <v>480</v>
      </c>
      <c r="I18" s="37">
        <f>(H18-F18)/F18</f>
        <v>-8.5714285714285715E-2</v>
      </c>
      <c r="J18" s="22"/>
    </row>
    <row r="19" spans="1:10">
      <c r="A19" s="22"/>
      <c r="B19" s="64" t="s">
        <v>99</v>
      </c>
      <c r="C19" s="15">
        <v>0.15</v>
      </c>
      <c r="D19" s="10">
        <f>C19*D21</f>
        <v>2250</v>
      </c>
      <c r="E19" s="16">
        <v>0.32</v>
      </c>
      <c r="F19" s="2">
        <f t="shared" si="0"/>
        <v>720</v>
      </c>
      <c r="G19" s="19">
        <v>0.3</v>
      </c>
      <c r="H19" s="2">
        <f t="shared" si="1"/>
        <v>675</v>
      </c>
      <c r="I19" s="37">
        <f>(H19-F19)/F19</f>
        <v>-6.25E-2</v>
      </c>
      <c r="J19" s="22"/>
    </row>
    <row r="20" spans="1:10" ht="15.75" thickBot="1">
      <c r="A20" s="22"/>
      <c r="B20" s="58" t="s">
        <v>2</v>
      </c>
      <c r="C20" s="50">
        <f>1-SUM(C15:C19)</f>
        <v>0.25</v>
      </c>
      <c r="D20" s="14">
        <f>C20*D21</f>
        <v>3750</v>
      </c>
      <c r="E20" s="7">
        <f>F20/D20</f>
        <v>0.30599999999999999</v>
      </c>
      <c r="F20" s="3">
        <f>F21-(F15+F16+F17+F18+F19)</f>
        <v>1147.5</v>
      </c>
      <c r="G20" s="20">
        <v>0.3</v>
      </c>
      <c r="H20" s="3">
        <f>D20*G20</f>
        <v>1125</v>
      </c>
      <c r="I20" s="39">
        <f t="shared" ref="I20:I21" si="2">(H20-F20)/F20</f>
        <v>-1.9607843137254902E-2</v>
      </c>
      <c r="J20" s="22"/>
    </row>
    <row r="21" spans="1:10" ht="15.75" thickBot="1">
      <c r="A21" s="22"/>
      <c r="B21" s="58" t="s">
        <v>0</v>
      </c>
      <c r="C21" s="12">
        <f>SUM(C15:C20)</f>
        <v>1</v>
      </c>
      <c r="D21" s="17">
        <v>15000</v>
      </c>
      <c r="E21" s="18">
        <v>0.32</v>
      </c>
      <c r="F21" s="13">
        <f>D21*E21</f>
        <v>4800</v>
      </c>
      <c r="G21" s="51">
        <f>H21/D21</f>
        <v>0.28960000000000002</v>
      </c>
      <c r="H21" s="13">
        <f>SUM(H15:H20)</f>
        <v>4344</v>
      </c>
      <c r="I21" s="52">
        <f t="shared" si="2"/>
        <v>-9.5000000000000001E-2</v>
      </c>
      <c r="J21" s="22"/>
    </row>
    <row r="22" spans="1:10">
      <c r="A22" s="22"/>
      <c r="B22" s="22"/>
      <c r="C22" s="26"/>
      <c r="D22" s="27"/>
      <c r="E22" s="28"/>
      <c r="F22" s="29"/>
      <c r="G22" s="26"/>
      <c r="H22" s="22"/>
      <c r="I22" s="22"/>
      <c r="J22" s="22"/>
    </row>
    <row r="23" spans="1:10">
      <c r="A23" s="22"/>
      <c r="B23" s="126" t="s">
        <v>42</v>
      </c>
      <c r="C23" s="126"/>
      <c r="D23" s="134"/>
      <c r="E23" s="134"/>
      <c r="F23" s="134"/>
      <c r="G23" s="134"/>
      <c r="H23" s="134"/>
      <c r="I23" s="134"/>
      <c r="J23" s="22"/>
    </row>
    <row r="24" spans="1:10">
      <c r="A24" s="22"/>
      <c r="B24" s="127" t="s">
        <v>73</v>
      </c>
      <c r="C24" s="127"/>
      <c r="D24" s="127"/>
      <c r="E24" s="127"/>
      <c r="F24" s="127"/>
      <c r="G24" s="127"/>
      <c r="H24" s="127"/>
      <c r="I24" s="127"/>
      <c r="J24" s="22"/>
    </row>
    <row r="25" spans="1:10" ht="15" customHeight="1">
      <c r="A25" s="22"/>
      <c r="B25" s="122" t="s">
        <v>48</v>
      </c>
      <c r="C25" s="122"/>
      <c r="D25" s="122"/>
      <c r="E25" s="122"/>
      <c r="F25" s="122"/>
      <c r="G25" s="122"/>
      <c r="H25" s="122"/>
      <c r="I25" s="122"/>
      <c r="J25" s="22"/>
    </row>
    <row r="26" spans="1:10">
      <c r="A26" s="22"/>
      <c r="B26" s="122"/>
      <c r="C26" s="122"/>
      <c r="D26" s="122"/>
      <c r="E26" s="122"/>
      <c r="F26" s="122"/>
      <c r="G26" s="122"/>
      <c r="H26" s="122"/>
      <c r="I26" s="122"/>
      <c r="J26" s="22"/>
    </row>
    <row r="27" spans="1:10">
      <c r="A27" s="22"/>
      <c r="B27" s="122"/>
      <c r="C27" s="122"/>
      <c r="D27" s="122"/>
      <c r="E27" s="122"/>
      <c r="F27" s="122"/>
      <c r="G27" s="122"/>
      <c r="H27" s="122"/>
      <c r="I27" s="122"/>
      <c r="J27" s="22"/>
    </row>
    <row r="28" spans="1:10">
      <c r="A28" s="22"/>
      <c r="B28" s="102"/>
      <c r="C28" s="102"/>
      <c r="D28" s="102"/>
      <c r="E28" s="102"/>
      <c r="F28" s="102"/>
      <c r="G28" s="102"/>
      <c r="H28" s="102"/>
      <c r="I28" s="102"/>
      <c r="J28" s="22"/>
    </row>
    <row r="29" spans="1:10">
      <c r="A29" s="22"/>
      <c r="B29" s="30" t="s">
        <v>32</v>
      </c>
      <c r="C29" s="30"/>
      <c r="D29" s="30"/>
      <c r="E29" s="30"/>
      <c r="F29" s="30"/>
      <c r="G29" s="30"/>
      <c r="H29" s="30"/>
      <c r="I29" s="31" t="s">
        <v>12</v>
      </c>
      <c r="J29" s="22"/>
    </row>
    <row r="30" spans="1:10">
      <c r="A30" s="22"/>
      <c r="B30" s="33" t="s">
        <v>11</v>
      </c>
      <c r="C30" s="22"/>
      <c r="D30" s="22"/>
      <c r="E30" s="22"/>
      <c r="F30" s="22"/>
      <c r="G30" s="22"/>
      <c r="H30" s="22"/>
      <c r="I30" s="22"/>
      <c r="J30" s="22"/>
    </row>
    <row r="31" spans="1:10">
      <c r="A31" s="22"/>
      <c r="B31" s="22"/>
      <c r="C31" s="22"/>
      <c r="D31" s="22"/>
      <c r="E31" s="22"/>
      <c r="F31" s="22"/>
      <c r="G31" s="22"/>
      <c r="H31" s="22"/>
      <c r="I31" s="22"/>
      <c r="J31" s="22"/>
    </row>
  </sheetData>
  <mergeCells count="11">
    <mergeCell ref="C11:I11"/>
    <mergeCell ref="B1:I1"/>
    <mergeCell ref="B2:I2"/>
    <mergeCell ref="B4:I5"/>
    <mergeCell ref="B6:I8"/>
    <mergeCell ref="C10:I10"/>
    <mergeCell ref="C13:D13"/>
    <mergeCell ref="B23:C23"/>
    <mergeCell ref="D23:I23"/>
    <mergeCell ref="B24:I24"/>
    <mergeCell ref="B25:I27"/>
  </mergeCells>
  <printOptions horizontalCentered="1"/>
  <pageMargins left="0.7" right="0.7" top="0.75" bottom="0.75" header="0.3" footer="0.3"/>
  <pageSetup orientation="landscape" horizontalDpi="300" verticalDpi="300" r:id="rId1"/>
  <legacyDrawing r:id="rId2"/>
</worksheet>
</file>

<file path=xl/worksheets/sheet14.xml><?xml version="1.0" encoding="utf-8"?>
<worksheet xmlns="http://schemas.openxmlformats.org/spreadsheetml/2006/main" xmlns:r="http://schemas.openxmlformats.org/officeDocument/2006/relationships">
  <dimension ref="A1:J41"/>
  <sheetViews>
    <sheetView workbookViewId="0"/>
  </sheetViews>
  <sheetFormatPr defaultRowHeight="15"/>
  <sheetData>
    <row r="1" spans="1:10" ht="18.75">
      <c r="A1" s="42" t="s">
        <v>16</v>
      </c>
      <c r="B1" s="22"/>
      <c r="C1" s="22"/>
      <c r="D1" s="22"/>
      <c r="E1" s="22"/>
      <c r="F1" s="22"/>
      <c r="G1" s="22"/>
      <c r="H1" s="22"/>
      <c r="I1" s="22"/>
      <c r="J1" s="22"/>
    </row>
    <row r="2" spans="1:10">
      <c r="A2" s="43"/>
      <c r="B2" s="22"/>
      <c r="C2" s="22"/>
      <c r="D2" s="22"/>
      <c r="E2" s="22"/>
      <c r="F2" s="22"/>
      <c r="G2" s="22"/>
      <c r="H2" s="22"/>
      <c r="I2" s="22"/>
      <c r="J2" s="22"/>
    </row>
    <row r="3" spans="1:10" ht="45" customHeight="1">
      <c r="A3" s="122" t="s">
        <v>35</v>
      </c>
      <c r="B3" s="122"/>
      <c r="C3" s="122"/>
      <c r="D3" s="122"/>
      <c r="E3" s="122"/>
      <c r="F3" s="122"/>
      <c r="G3" s="122"/>
      <c r="H3" s="122"/>
      <c r="I3" s="122"/>
      <c r="J3" s="122"/>
    </row>
    <row r="4" spans="1:10" ht="11.1" customHeight="1">
      <c r="A4" s="43"/>
      <c r="B4" s="22"/>
      <c r="C4" s="22"/>
      <c r="D4" s="22"/>
      <c r="E4" s="22"/>
      <c r="F4" s="22"/>
      <c r="G4" s="22"/>
      <c r="H4" s="22"/>
      <c r="I4" s="22"/>
      <c r="J4" s="22"/>
    </row>
    <row r="5" spans="1:10">
      <c r="A5" s="43" t="s">
        <v>17</v>
      </c>
      <c r="B5" s="22"/>
      <c r="C5" s="22"/>
      <c r="D5" s="22"/>
      <c r="E5" s="22"/>
      <c r="F5" s="22"/>
      <c r="G5" s="22"/>
      <c r="H5" s="22"/>
      <c r="I5" s="22"/>
      <c r="J5" s="22"/>
    </row>
    <row r="6" spans="1:10">
      <c r="A6" s="44" t="s">
        <v>36</v>
      </c>
      <c r="B6" s="22"/>
      <c r="C6" s="22"/>
      <c r="D6" s="22"/>
      <c r="E6" s="22"/>
      <c r="F6" s="22"/>
      <c r="G6" s="22"/>
      <c r="H6" s="22"/>
      <c r="I6" s="22"/>
      <c r="J6" s="22"/>
    </row>
    <row r="7" spans="1:10" ht="29.1" customHeight="1">
      <c r="A7" s="138" t="s">
        <v>18</v>
      </c>
      <c r="B7" s="138"/>
      <c r="C7" s="138"/>
      <c r="D7" s="138"/>
      <c r="E7" s="138"/>
      <c r="F7" s="138"/>
      <c r="G7" s="138"/>
      <c r="H7" s="138"/>
      <c r="I7" s="138"/>
      <c r="J7" s="138"/>
    </row>
    <row r="8" spans="1:10">
      <c r="A8" s="43"/>
      <c r="B8" s="22"/>
      <c r="C8" s="22"/>
      <c r="D8" s="22"/>
      <c r="E8" s="22"/>
      <c r="F8" s="22"/>
      <c r="G8" s="22"/>
      <c r="H8" s="22"/>
      <c r="I8" s="22"/>
      <c r="J8" s="22"/>
    </row>
    <row r="9" spans="1:10">
      <c r="A9" s="45" t="s">
        <v>19</v>
      </c>
      <c r="B9" s="22"/>
      <c r="C9" s="22"/>
      <c r="D9" s="22"/>
      <c r="E9" s="22"/>
      <c r="F9" s="22"/>
      <c r="G9" s="22"/>
      <c r="H9" s="22"/>
      <c r="I9" s="22"/>
      <c r="J9" s="22"/>
    </row>
    <row r="10" spans="1:10">
      <c r="A10" s="44" t="s">
        <v>20</v>
      </c>
      <c r="B10" s="22"/>
      <c r="C10" s="22"/>
      <c r="D10" s="22"/>
      <c r="E10" s="22"/>
      <c r="F10" s="22"/>
      <c r="G10" s="22"/>
      <c r="H10" s="22"/>
      <c r="I10" s="22"/>
      <c r="J10" s="22"/>
    </row>
    <row r="11" spans="1:10">
      <c r="A11" s="43"/>
      <c r="B11" s="22"/>
      <c r="C11" s="22"/>
      <c r="D11" s="22"/>
      <c r="E11" s="22"/>
      <c r="F11" s="22"/>
      <c r="G11" s="22"/>
      <c r="H11" s="22"/>
      <c r="I11" s="22"/>
      <c r="J11" s="22"/>
    </row>
    <row r="12" spans="1:10">
      <c r="A12" s="45" t="s">
        <v>21</v>
      </c>
      <c r="B12" s="22"/>
      <c r="C12" s="22"/>
      <c r="D12" s="22"/>
      <c r="E12" s="22"/>
      <c r="F12" s="22"/>
      <c r="G12" s="22"/>
      <c r="H12" s="22"/>
      <c r="I12" s="22"/>
      <c r="J12" s="22"/>
    </row>
    <row r="13" spans="1:10">
      <c r="A13" s="43"/>
      <c r="B13" s="22"/>
      <c r="C13" s="22"/>
      <c r="D13" s="22"/>
      <c r="E13" s="22"/>
      <c r="F13" s="22"/>
      <c r="G13" s="22"/>
      <c r="H13" s="22"/>
      <c r="I13" s="22"/>
      <c r="J13" s="22"/>
    </row>
    <row r="14" spans="1:10">
      <c r="A14" s="43" t="s">
        <v>22</v>
      </c>
      <c r="B14" s="22"/>
      <c r="C14" s="22"/>
      <c r="D14" s="22"/>
      <c r="E14" s="22"/>
      <c r="F14" s="22"/>
      <c r="G14" s="22"/>
      <c r="H14" s="22"/>
      <c r="I14" s="22"/>
      <c r="J14" s="22"/>
    </row>
    <row r="15" spans="1:10">
      <c r="A15" s="43" t="s">
        <v>23</v>
      </c>
      <c r="B15" s="22"/>
      <c r="C15" s="22"/>
      <c r="D15" s="22"/>
      <c r="E15" s="22"/>
      <c r="F15" s="22"/>
      <c r="G15" s="22"/>
      <c r="H15" s="22"/>
      <c r="I15" s="22"/>
      <c r="J15" s="22"/>
    </row>
    <row r="16" spans="1:10">
      <c r="A16" s="43" t="s">
        <v>24</v>
      </c>
      <c r="B16" s="22"/>
      <c r="C16" s="22"/>
      <c r="D16" s="22"/>
      <c r="E16" s="22"/>
      <c r="F16" s="22"/>
      <c r="G16" s="22"/>
      <c r="H16" s="22"/>
      <c r="I16" s="22"/>
      <c r="J16" s="22"/>
    </row>
    <row r="17" spans="1:10">
      <c r="A17" s="43" t="s">
        <v>29</v>
      </c>
      <c r="B17" s="22"/>
      <c r="C17" s="22"/>
      <c r="D17" s="22"/>
      <c r="E17" s="22"/>
      <c r="F17" s="22"/>
      <c r="G17" s="22"/>
      <c r="H17" s="22"/>
      <c r="I17" s="22"/>
      <c r="J17" s="22"/>
    </row>
    <row r="18" spans="1:10">
      <c r="A18" s="43" t="s">
        <v>28</v>
      </c>
      <c r="B18" s="22"/>
      <c r="C18" s="22"/>
      <c r="D18" s="22"/>
      <c r="E18" s="22"/>
      <c r="F18" s="22"/>
      <c r="G18" s="22"/>
      <c r="H18" s="22"/>
      <c r="I18" s="22"/>
      <c r="J18" s="22"/>
    </row>
    <row r="19" spans="1:10">
      <c r="A19" s="43" t="s">
        <v>31</v>
      </c>
      <c r="B19" s="22"/>
      <c r="C19" s="22"/>
      <c r="D19" s="22"/>
      <c r="E19" s="22"/>
      <c r="F19" s="22"/>
      <c r="G19" s="22"/>
      <c r="H19" s="22"/>
      <c r="I19" s="22"/>
      <c r="J19" s="22"/>
    </row>
    <row r="20" spans="1:10">
      <c r="A20" s="22" t="s">
        <v>37</v>
      </c>
      <c r="B20" s="22"/>
      <c r="C20" s="22"/>
      <c r="D20" s="22"/>
      <c r="E20" s="22"/>
      <c r="F20" s="22"/>
      <c r="G20" s="22"/>
      <c r="H20" s="22"/>
      <c r="I20" s="22"/>
      <c r="J20" s="22"/>
    </row>
    <row r="21" spans="1:10">
      <c r="A21" s="43"/>
      <c r="B21" s="22"/>
      <c r="C21" s="22"/>
      <c r="D21" s="22"/>
      <c r="E21" s="22"/>
      <c r="F21" s="22"/>
      <c r="G21" s="22"/>
      <c r="H21" s="22"/>
      <c r="I21" s="22"/>
      <c r="J21" s="22"/>
    </row>
    <row r="22" spans="1:10">
      <c r="A22" s="45" t="s">
        <v>38</v>
      </c>
      <c r="B22" s="22"/>
      <c r="C22" s="22"/>
      <c r="D22" s="22"/>
      <c r="E22" s="22"/>
      <c r="F22" s="22"/>
      <c r="G22" s="22"/>
      <c r="H22" s="22"/>
      <c r="I22" s="22"/>
      <c r="J22" s="22"/>
    </row>
    <row r="23" spans="1:10">
      <c r="A23" s="43" t="s">
        <v>30</v>
      </c>
      <c r="B23" s="22"/>
      <c r="C23" s="22"/>
      <c r="D23" s="22"/>
      <c r="E23" s="22"/>
      <c r="F23" s="22"/>
      <c r="G23" s="22"/>
      <c r="H23" s="22"/>
      <c r="I23" s="22"/>
      <c r="J23" s="22"/>
    </row>
    <row r="24" spans="1:10" ht="15" customHeight="1">
      <c r="A24" s="141" t="s">
        <v>39</v>
      </c>
      <c r="B24" s="138"/>
      <c r="C24" s="138"/>
      <c r="D24" s="138"/>
      <c r="E24" s="138"/>
      <c r="F24" s="138"/>
      <c r="G24" s="138"/>
      <c r="H24" s="138"/>
      <c r="I24" s="138"/>
      <c r="J24" s="138"/>
    </row>
    <row r="25" spans="1:10">
      <c r="A25" s="44" t="s">
        <v>40</v>
      </c>
      <c r="B25" s="22"/>
      <c r="C25" s="22"/>
      <c r="D25" s="22"/>
      <c r="E25" s="22"/>
      <c r="F25" s="22"/>
      <c r="G25" s="22"/>
      <c r="H25" s="22"/>
      <c r="I25" s="22"/>
      <c r="J25" s="22"/>
    </row>
    <row r="26" spans="1:10">
      <c r="A26" s="44"/>
      <c r="B26" s="22"/>
      <c r="C26" s="22"/>
      <c r="D26" s="22"/>
      <c r="E26" s="22"/>
      <c r="F26" s="22"/>
      <c r="G26" s="22"/>
      <c r="H26" s="22"/>
      <c r="I26" s="22"/>
      <c r="J26" s="22"/>
    </row>
    <row r="27" spans="1:10">
      <c r="A27" s="46" t="s">
        <v>25</v>
      </c>
      <c r="B27" s="22"/>
      <c r="C27" s="22"/>
      <c r="D27" s="22"/>
      <c r="E27" s="22"/>
      <c r="F27" s="22"/>
      <c r="G27" s="22"/>
      <c r="H27" s="22"/>
      <c r="I27" s="22"/>
      <c r="J27" s="22"/>
    </row>
    <row r="28" spans="1:10" ht="45" customHeight="1">
      <c r="A28" s="138" t="s">
        <v>26</v>
      </c>
      <c r="B28" s="138"/>
      <c r="C28" s="138"/>
      <c r="D28" s="138"/>
      <c r="E28" s="138"/>
      <c r="F28" s="138"/>
      <c r="G28" s="138"/>
      <c r="H28" s="138"/>
      <c r="I28" s="138"/>
      <c r="J28" s="138"/>
    </row>
    <row r="29" spans="1:10" ht="30" customHeight="1">
      <c r="A29" s="139" t="s">
        <v>27</v>
      </c>
      <c r="B29" s="140"/>
      <c r="C29" s="140"/>
      <c r="D29" s="140"/>
      <c r="E29" s="140"/>
      <c r="F29" s="140"/>
      <c r="G29" s="140"/>
      <c r="H29" s="140"/>
      <c r="I29" s="140"/>
      <c r="J29" s="140"/>
    </row>
    <row r="30" spans="1:10">
      <c r="A30" s="22"/>
      <c r="B30" s="22"/>
      <c r="C30" s="22"/>
      <c r="D30" s="22"/>
      <c r="E30" s="22"/>
      <c r="F30" s="22"/>
      <c r="G30" s="22"/>
      <c r="H30" s="22"/>
      <c r="I30" s="22"/>
      <c r="J30" s="22"/>
    </row>
    <row r="31" spans="1:10">
      <c r="A31" s="22"/>
      <c r="B31" s="22"/>
      <c r="C31" s="22"/>
      <c r="D31" s="22"/>
      <c r="E31" s="22"/>
      <c r="F31" s="22"/>
      <c r="G31" s="22"/>
      <c r="H31" s="22"/>
      <c r="I31" s="22"/>
      <c r="J31" s="22"/>
    </row>
    <row r="32" spans="1:10">
      <c r="A32" s="22"/>
      <c r="B32" s="22"/>
      <c r="C32" s="22"/>
      <c r="D32" s="22"/>
      <c r="E32" s="22"/>
      <c r="F32" s="22"/>
      <c r="G32" s="22"/>
      <c r="H32" s="22"/>
      <c r="I32" s="22"/>
      <c r="J32" s="22"/>
    </row>
    <row r="33" spans="1:10">
      <c r="A33" s="22"/>
      <c r="B33" s="22"/>
      <c r="C33" s="22"/>
      <c r="D33" s="22"/>
      <c r="E33" s="22"/>
      <c r="F33" s="22"/>
      <c r="G33" s="22"/>
      <c r="H33" s="22"/>
      <c r="I33" s="22"/>
      <c r="J33" s="22"/>
    </row>
    <row r="34" spans="1:10">
      <c r="A34" s="22"/>
      <c r="B34" s="22"/>
      <c r="C34" s="22"/>
      <c r="D34" s="22"/>
      <c r="E34" s="22"/>
      <c r="F34" s="22"/>
      <c r="G34" s="22"/>
      <c r="H34" s="22"/>
      <c r="I34" s="22"/>
      <c r="J34" s="22"/>
    </row>
    <row r="35" spans="1:10">
      <c r="A35" s="22"/>
      <c r="B35" s="22"/>
      <c r="C35" s="22"/>
      <c r="D35" s="22"/>
      <c r="E35" s="22"/>
      <c r="F35" s="22"/>
      <c r="G35" s="22"/>
      <c r="H35" s="22"/>
      <c r="I35" s="22"/>
      <c r="J35" s="22"/>
    </row>
    <row r="36" spans="1:10">
      <c r="A36" s="22"/>
      <c r="B36" s="22"/>
      <c r="C36" s="22"/>
      <c r="D36" s="22"/>
      <c r="E36" s="22"/>
      <c r="F36" s="22"/>
      <c r="G36" s="22"/>
      <c r="H36" s="22"/>
      <c r="I36" s="22"/>
      <c r="J36" s="22"/>
    </row>
    <row r="37" spans="1:10">
      <c r="A37" s="22"/>
      <c r="B37" s="22"/>
      <c r="C37" s="22"/>
      <c r="D37" s="22"/>
      <c r="E37" s="22"/>
      <c r="F37" s="22"/>
      <c r="G37" s="22"/>
      <c r="H37" s="22"/>
      <c r="I37" s="22"/>
      <c r="J37" s="22"/>
    </row>
    <row r="38" spans="1:10">
      <c r="A38" s="22"/>
      <c r="B38" s="22"/>
      <c r="C38" s="22"/>
      <c r="D38" s="22"/>
      <c r="E38" s="22"/>
      <c r="F38" s="22"/>
      <c r="G38" s="22"/>
      <c r="H38" s="22"/>
      <c r="I38" s="22"/>
      <c r="J38" s="22"/>
    </row>
    <row r="39" spans="1:10">
      <c r="A39" s="22"/>
      <c r="B39" s="22"/>
      <c r="C39" s="22"/>
      <c r="D39" s="22"/>
      <c r="E39" s="22"/>
      <c r="F39" s="22"/>
      <c r="G39" s="22"/>
      <c r="H39" s="22"/>
      <c r="I39" s="22"/>
      <c r="J39" s="22"/>
    </row>
    <row r="40" spans="1:10">
      <c r="A40" s="22"/>
      <c r="B40" s="22"/>
      <c r="C40" s="22"/>
      <c r="D40" s="22"/>
      <c r="E40" s="22"/>
      <c r="F40" s="22"/>
      <c r="G40" s="22"/>
      <c r="H40" s="22"/>
      <c r="I40" s="22"/>
      <c r="J40" s="22"/>
    </row>
    <row r="41" spans="1:10">
      <c r="A41" s="22"/>
      <c r="B41" s="22"/>
      <c r="C41" s="22"/>
      <c r="D41" s="22"/>
      <c r="E41" s="22"/>
      <c r="F41" s="22"/>
      <c r="G41" s="22"/>
      <c r="H41" s="22"/>
      <c r="I41" s="22"/>
      <c r="J41" s="22"/>
    </row>
  </sheetData>
  <mergeCells count="5">
    <mergeCell ref="A3:J3"/>
    <mergeCell ref="A7:J7"/>
    <mergeCell ref="A28:J28"/>
    <mergeCell ref="A29:J29"/>
    <mergeCell ref="A24:J24"/>
  </mergeCells>
  <hyperlinks>
    <hyperlink ref="A6" r:id="rId1"/>
    <hyperlink ref="A10" r:id="rId2" display="http://www-bcf.usc.edu/~tellis/Effective Frequency.pdf"/>
    <hyperlink ref="A29" r:id="rId3"/>
    <hyperlink ref="A24" r:id="rId4"/>
    <hyperlink ref="A25" r:id="rId5"/>
  </hyperlinks>
  <pageMargins left="0.7" right="0.7" top="0.75" bottom="0.75" header="0.3" footer="0.3"/>
  <pageSetup orientation="portrait" horizontalDpi="300" verticalDpi="300" r:id="rId6"/>
</worksheet>
</file>

<file path=xl/worksheets/sheet15.xml><?xml version="1.0" encoding="utf-8"?>
<worksheet xmlns="http://schemas.openxmlformats.org/spreadsheetml/2006/main" xmlns:r="http://schemas.openxmlformats.org/officeDocument/2006/relationships">
  <dimension ref="A2:J34"/>
  <sheetViews>
    <sheetView zoomScale="75" zoomScaleNormal="75" workbookViewId="0">
      <selection activeCell="L24" sqref="L24"/>
    </sheetView>
  </sheetViews>
  <sheetFormatPr defaultRowHeight="15"/>
  <cols>
    <col min="1" max="1" width="4.140625" bestFit="1" customWidth="1"/>
    <col min="2" max="2" width="10" bestFit="1" customWidth="1"/>
  </cols>
  <sheetData>
    <row r="2" spans="1:10">
      <c r="A2" s="77" t="s">
        <v>56</v>
      </c>
      <c r="B2" s="82" t="s">
        <v>55</v>
      </c>
      <c r="C2" s="82" t="s">
        <v>57</v>
      </c>
      <c r="D2" s="82" t="s">
        <v>58</v>
      </c>
      <c r="E2" s="82" t="s">
        <v>59</v>
      </c>
      <c r="F2" s="83"/>
      <c r="G2" s="90"/>
    </row>
    <row r="3" spans="1:10">
      <c r="A3" s="81">
        <v>1</v>
      </c>
      <c r="B3" s="84"/>
      <c r="C3" s="85"/>
      <c r="D3" s="85"/>
      <c r="E3" s="85">
        <v>1</v>
      </c>
      <c r="F3" s="83"/>
      <c r="G3" s="91">
        <f>SUM(B3:F3)</f>
        <v>1</v>
      </c>
    </row>
    <row r="4" spans="1:10">
      <c r="A4" s="81">
        <v>2</v>
      </c>
      <c r="B4" s="84"/>
      <c r="C4" s="85"/>
      <c r="D4" s="85"/>
      <c r="E4" s="85">
        <v>1</v>
      </c>
      <c r="F4" s="83"/>
      <c r="G4" s="91">
        <f t="shared" ref="G4:G33" si="0">SUM(B4:F4)</f>
        <v>1</v>
      </c>
    </row>
    <row r="5" spans="1:10">
      <c r="A5" s="81">
        <v>3</v>
      </c>
      <c r="B5" s="84"/>
      <c r="C5" s="85">
        <v>1</v>
      </c>
      <c r="D5" s="85"/>
      <c r="E5" s="85"/>
      <c r="F5" s="83"/>
      <c r="G5" s="91">
        <f t="shared" si="0"/>
        <v>1</v>
      </c>
    </row>
    <row r="6" spans="1:10">
      <c r="A6" s="81">
        <v>4</v>
      </c>
      <c r="B6" s="84">
        <v>1</v>
      </c>
      <c r="C6" s="85"/>
      <c r="D6" s="85"/>
      <c r="E6" s="85"/>
      <c r="F6" s="83"/>
      <c r="G6" s="91">
        <f t="shared" si="0"/>
        <v>1</v>
      </c>
      <c r="H6" t="s">
        <v>58</v>
      </c>
      <c r="I6" s="80">
        <f>SUM(D33,C33)</f>
        <v>6</v>
      </c>
      <c r="J6" s="78">
        <f>I6/30</f>
        <v>0.2</v>
      </c>
    </row>
    <row r="7" spans="1:10">
      <c r="A7" s="81">
        <v>5</v>
      </c>
      <c r="B7" s="84">
        <v>1</v>
      </c>
      <c r="C7" s="85"/>
      <c r="D7" s="85"/>
      <c r="E7" s="85"/>
      <c r="F7" s="83"/>
      <c r="G7" s="91">
        <f t="shared" si="0"/>
        <v>1</v>
      </c>
      <c r="H7" t="s">
        <v>59</v>
      </c>
      <c r="I7" s="80">
        <f>SUM(C33,E33)</f>
        <v>15</v>
      </c>
      <c r="J7" s="78">
        <f t="shared" ref="J7:J9" si="1">I7/30</f>
        <v>0.5</v>
      </c>
    </row>
    <row r="8" spans="1:10">
      <c r="A8" s="81">
        <v>6</v>
      </c>
      <c r="B8" s="84">
        <v>1</v>
      </c>
      <c r="C8" s="85"/>
      <c r="D8" s="85"/>
      <c r="E8" s="85"/>
      <c r="F8" s="83"/>
      <c r="G8" s="91">
        <f t="shared" si="0"/>
        <v>1</v>
      </c>
      <c r="H8" t="s">
        <v>60</v>
      </c>
      <c r="I8" s="80">
        <f>SUM(B33)</f>
        <v>12</v>
      </c>
      <c r="J8" s="78">
        <f t="shared" si="1"/>
        <v>0.4</v>
      </c>
    </row>
    <row r="9" spans="1:10">
      <c r="A9" s="81">
        <v>7</v>
      </c>
      <c r="B9" s="84"/>
      <c r="C9" s="85"/>
      <c r="D9" s="85"/>
      <c r="E9" s="85">
        <v>1</v>
      </c>
      <c r="F9" s="83"/>
      <c r="G9" s="91">
        <f t="shared" si="0"/>
        <v>1</v>
      </c>
      <c r="I9" s="80">
        <f>SUM(I6:I8)</f>
        <v>33</v>
      </c>
      <c r="J9" s="78">
        <f t="shared" si="1"/>
        <v>1.1000000000000001</v>
      </c>
    </row>
    <row r="10" spans="1:10">
      <c r="A10" s="81">
        <v>8</v>
      </c>
      <c r="B10" s="84">
        <v>1</v>
      </c>
      <c r="C10" s="85"/>
      <c r="D10" s="85"/>
      <c r="E10" s="85"/>
      <c r="F10" s="83"/>
      <c r="G10" s="91">
        <f t="shared" si="0"/>
        <v>1</v>
      </c>
    </row>
    <row r="11" spans="1:10">
      <c r="A11" s="81">
        <v>9</v>
      </c>
      <c r="B11" s="84"/>
      <c r="C11" s="85"/>
      <c r="D11" s="85">
        <v>1</v>
      </c>
      <c r="E11" s="85"/>
      <c r="F11" s="83"/>
      <c r="G11" s="91">
        <f t="shared" si="0"/>
        <v>1</v>
      </c>
    </row>
    <row r="12" spans="1:10">
      <c r="A12" s="81">
        <v>10</v>
      </c>
      <c r="B12" s="84"/>
      <c r="C12" s="85"/>
      <c r="D12" s="85"/>
      <c r="E12" s="85">
        <v>1</v>
      </c>
      <c r="F12" s="83"/>
      <c r="G12" s="91">
        <f t="shared" si="0"/>
        <v>1</v>
      </c>
    </row>
    <row r="13" spans="1:10">
      <c r="A13" s="81">
        <v>11</v>
      </c>
      <c r="B13" s="84"/>
      <c r="C13" s="85"/>
      <c r="D13" s="85"/>
      <c r="E13" s="85">
        <v>1</v>
      </c>
      <c r="F13" s="83"/>
      <c r="G13" s="91">
        <f t="shared" si="0"/>
        <v>1</v>
      </c>
    </row>
    <row r="14" spans="1:10">
      <c r="A14" s="81">
        <v>12</v>
      </c>
      <c r="B14" s="84">
        <v>1</v>
      </c>
      <c r="C14" s="85"/>
      <c r="D14" s="85"/>
      <c r="E14" s="85"/>
      <c r="F14" s="83"/>
      <c r="G14" s="91">
        <f t="shared" si="0"/>
        <v>1</v>
      </c>
    </row>
    <row r="15" spans="1:10">
      <c r="A15" s="81">
        <v>13</v>
      </c>
      <c r="B15" s="84"/>
      <c r="C15" s="85"/>
      <c r="D15" s="85"/>
      <c r="E15" s="85">
        <v>1</v>
      </c>
      <c r="F15" s="83"/>
      <c r="G15" s="91">
        <f t="shared" si="0"/>
        <v>1</v>
      </c>
    </row>
    <row r="16" spans="1:10">
      <c r="A16" s="81">
        <v>14</v>
      </c>
      <c r="B16" s="84"/>
      <c r="C16" s="85"/>
      <c r="D16" s="85">
        <v>1</v>
      </c>
      <c r="E16" s="85"/>
      <c r="F16" s="83"/>
      <c r="G16" s="91">
        <f t="shared" si="0"/>
        <v>1</v>
      </c>
    </row>
    <row r="17" spans="1:7">
      <c r="A17" s="81">
        <v>15</v>
      </c>
      <c r="B17" s="84">
        <v>1</v>
      </c>
      <c r="C17" s="85"/>
      <c r="D17" s="85"/>
      <c r="E17" s="85"/>
      <c r="F17" s="83"/>
      <c r="G17" s="91">
        <f t="shared" si="0"/>
        <v>1</v>
      </c>
    </row>
    <row r="18" spans="1:7">
      <c r="A18" s="81">
        <v>16</v>
      </c>
      <c r="B18" s="84"/>
      <c r="C18" s="85"/>
      <c r="D18" s="85"/>
      <c r="E18" s="85">
        <v>1</v>
      </c>
      <c r="F18" s="83"/>
      <c r="G18" s="91">
        <f t="shared" si="0"/>
        <v>1</v>
      </c>
    </row>
    <row r="19" spans="1:7">
      <c r="A19" s="81">
        <v>17</v>
      </c>
      <c r="B19" s="84">
        <v>1</v>
      </c>
      <c r="C19" s="85"/>
      <c r="D19" s="85"/>
      <c r="E19" s="85"/>
      <c r="F19" s="83"/>
      <c r="G19" s="91">
        <f t="shared" si="0"/>
        <v>1</v>
      </c>
    </row>
    <row r="20" spans="1:7">
      <c r="A20" s="81">
        <v>18</v>
      </c>
      <c r="B20" s="84"/>
      <c r="C20" s="85">
        <v>1</v>
      </c>
      <c r="D20" s="85"/>
      <c r="E20" s="85"/>
      <c r="F20" s="83"/>
      <c r="G20" s="91">
        <f t="shared" si="0"/>
        <v>1</v>
      </c>
    </row>
    <row r="21" spans="1:7">
      <c r="A21" s="81">
        <v>19</v>
      </c>
      <c r="B21" s="84"/>
      <c r="C21" s="85"/>
      <c r="D21" s="85">
        <v>1</v>
      </c>
      <c r="E21" s="85"/>
      <c r="F21" s="83"/>
      <c r="G21" s="91">
        <f t="shared" si="0"/>
        <v>1</v>
      </c>
    </row>
    <row r="22" spans="1:7">
      <c r="A22" s="81">
        <v>20</v>
      </c>
      <c r="B22" s="84"/>
      <c r="C22" s="85"/>
      <c r="D22" s="85"/>
      <c r="E22" s="85">
        <v>1</v>
      </c>
      <c r="F22" s="83"/>
      <c r="G22" s="91">
        <f t="shared" si="0"/>
        <v>1</v>
      </c>
    </row>
    <row r="23" spans="1:7">
      <c r="A23" s="81">
        <v>21</v>
      </c>
      <c r="B23" s="84"/>
      <c r="C23" s="85"/>
      <c r="D23" s="85"/>
      <c r="E23" s="85">
        <v>1</v>
      </c>
      <c r="F23" s="83"/>
      <c r="G23" s="91">
        <f t="shared" si="0"/>
        <v>1</v>
      </c>
    </row>
    <row r="24" spans="1:7">
      <c r="A24" s="81">
        <v>22</v>
      </c>
      <c r="B24" s="84"/>
      <c r="C24" s="85"/>
      <c r="D24" s="85"/>
      <c r="E24" s="85">
        <v>1</v>
      </c>
      <c r="F24" s="83"/>
      <c r="G24" s="91">
        <f t="shared" si="0"/>
        <v>1</v>
      </c>
    </row>
    <row r="25" spans="1:7">
      <c r="A25" s="81">
        <v>23</v>
      </c>
      <c r="B25" s="84"/>
      <c r="C25" s="85"/>
      <c r="D25" s="85"/>
      <c r="E25" s="85">
        <v>1</v>
      </c>
      <c r="F25" s="83"/>
      <c r="G25" s="91">
        <f t="shared" si="0"/>
        <v>1</v>
      </c>
    </row>
    <row r="26" spans="1:7">
      <c r="A26" s="81">
        <v>24</v>
      </c>
      <c r="B26" s="84">
        <v>1</v>
      </c>
      <c r="C26" s="85"/>
      <c r="D26" s="85"/>
      <c r="E26" s="85"/>
      <c r="F26" s="83"/>
      <c r="G26" s="91">
        <f t="shared" si="0"/>
        <v>1</v>
      </c>
    </row>
    <row r="27" spans="1:7">
      <c r="A27" s="81">
        <v>25</v>
      </c>
      <c r="B27" s="84">
        <v>1</v>
      </c>
      <c r="C27" s="85"/>
      <c r="D27" s="85"/>
      <c r="E27" s="85"/>
      <c r="F27" s="83"/>
      <c r="G27" s="91">
        <f t="shared" si="0"/>
        <v>1</v>
      </c>
    </row>
    <row r="28" spans="1:7">
      <c r="A28" s="81">
        <v>26</v>
      </c>
      <c r="B28" s="84"/>
      <c r="C28" s="85">
        <v>1</v>
      </c>
      <c r="D28" s="85"/>
      <c r="E28" s="85"/>
      <c r="F28" s="83"/>
      <c r="G28" s="91">
        <f t="shared" si="0"/>
        <v>1</v>
      </c>
    </row>
    <row r="29" spans="1:7">
      <c r="A29" s="81">
        <v>27</v>
      </c>
      <c r="B29" s="84">
        <v>1</v>
      </c>
      <c r="C29" s="85"/>
      <c r="D29" s="85"/>
      <c r="E29" s="85"/>
      <c r="F29" s="83"/>
      <c r="G29" s="91">
        <f t="shared" si="0"/>
        <v>1</v>
      </c>
    </row>
    <row r="30" spans="1:7">
      <c r="A30" s="81">
        <v>28</v>
      </c>
      <c r="B30" s="84">
        <v>1</v>
      </c>
      <c r="C30" s="85"/>
      <c r="D30" s="85"/>
      <c r="E30" s="85"/>
      <c r="F30" s="83"/>
      <c r="G30" s="91">
        <f t="shared" si="0"/>
        <v>1</v>
      </c>
    </row>
    <row r="31" spans="1:7">
      <c r="A31" s="81">
        <v>29</v>
      </c>
      <c r="B31" s="84">
        <v>1</v>
      </c>
      <c r="C31" s="85"/>
      <c r="D31" s="85"/>
      <c r="E31" s="85"/>
      <c r="F31" s="83"/>
      <c r="G31" s="91">
        <f t="shared" si="0"/>
        <v>1</v>
      </c>
    </row>
    <row r="32" spans="1:7">
      <c r="A32" s="81">
        <v>30</v>
      </c>
      <c r="B32" s="84"/>
      <c r="C32" s="85"/>
      <c r="D32" s="85"/>
      <c r="E32" s="85">
        <v>1</v>
      </c>
      <c r="F32" s="83"/>
      <c r="G32" s="91">
        <f t="shared" si="0"/>
        <v>1</v>
      </c>
    </row>
    <row r="33" spans="1:7">
      <c r="A33" s="79"/>
      <c r="B33" s="86">
        <f t="shared" ref="B33:E33" si="2">SUM(B3:B32)</f>
        <v>12</v>
      </c>
      <c r="C33" s="86">
        <f>SUM(C3:C32)</f>
        <v>3</v>
      </c>
      <c r="D33" s="86">
        <f t="shared" si="2"/>
        <v>3</v>
      </c>
      <c r="E33" s="86">
        <f t="shared" si="2"/>
        <v>12</v>
      </c>
      <c r="F33" s="87"/>
      <c r="G33" s="91">
        <f t="shared" si="0"/>
        <v>30</v>
      </c>
    </row>
    <row r="34" spans="1:7">
      <c r="B34" s="88">
        <f t="shared" ref="B34:E34" si="3">B33/30</f>
        <v>0.4</v>
      </c>
      <c r="C34" s="88">
        <f t="shared" si="3"/>
        <v>0.1</v>
      </c>
      <c r="D34" s="88">
        <f t="shared" si="3"/>
        <v>0.1</v>
      </c>
      <c r="E34" s="88">
        <f t="shared" si="3"/>
        <v>0.4</v>
      </c>
      <c r="F34" s="89">
        <f>SUM(B34:E34)</f>
        <v>1</v>
      </c>
      <c r="G34" s="9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J29"/>
  <sheetViews>
    <sheetView zoomScale="90" workbookViewId="0">
      <selection activeCell="F29" sqref="F29"/>
    </sheetView>
  </sheetViews>
  <sheetFormatPr defaultRowHeight="15"/>
  <cols>
    <col min="2" max="2" width="20.85546875" customWidth="1"/>
    <col min="3" max="9" width="14.7109375" customWidth="1"/>
  </cols>
  <sheetData>
    <row r="1" spans="1:10" ht="18.75">
      <c r="A1" s="22"/>
      <c r="B1" s="121" t="s">
        <v>10</v>
      </c>
      <c r="C1" s="121"/>
      <c r="D1" s="121"/>
      <c r="E1" s="121"/>
      <c r="F1" s="121"/>
      <c r="G1" s="121"/>
      <c r="H1" s="121"/>
      <c r="I1" s="121"/>
      <c r="J1" s="22"/>
    </row>
    <row r="2" spans="1:10" ht="15" customHeight="1">
      <c r="A2" s="22"/>
      <c r="B2" s="132" t="s">
        <v>15</v>
      </c>
      <c r="C2" s="133"/>
      <c r="D2" s="133"/>
      <c r="E2" s="133"/>
      <c r="F2" s="133"/>
      <c r="G2" s="133"/>
      <c r="H2" s="133"/>
      <c r="I2" s="133"/>
      <c r="J2" s="22"/>
    </row>
    <row r="3" spans="1:10">
      <c r="A3" s="22"/>
      <c r="B3" s="21"/>
      <c r="C3" s="22"/>
      <c r="D3" s="22"/>
      <c r="E3" s="22"/>
      <c r="F3" s="22"/>
      <c r="G3" s="22"/>
      <c r="H3" s="22"/>
      <c r="I3" s="22"/>
      <c r="J3" s="22"/>
    </row>
    <row r="4" spans="1:10">
      <c r="A4" s="22"/>
      <c r="B4" s="122" t="s">
        <v>7</v>
      </c>
      <c r="C4" s="122"/>
      <c r="D4" s="122"/>
      <c r="E4" s="122"/>
      <c r="F4" s="122"/>
      <c r="G4" s="122"/>
      <c r="H4" s="122"/>
      <c r="I4" s="122"/>
      <c r="J4" s="22"/>
    </row>
    <row r="5" spans="1:10">
      <c r="A5" s="22"/>
      <c r="B5" s="122"/>
      <c r="C5" s="122"/>
      <c r="D5" s="122"/>
      <c r="E5" s="122"/>
      <c r="F5" s="122"/>
      <c r="G5" s="122"/>
      <c r="H5" s="122"/>
      <c r="I5" s="122"/>
      <c r="J5" s="22"/>
    </row>
    <row r="6" spans="1:10" ht="15" customHeight="1">
      <c r="A6" s="22"/>
      <c r="B6" s="122" t="s">
        <v>76</v>
      </c>
      <c r="C6" s="122"/>
      <c r="D6" s="122"/>
      <c r="E6" s="122"/>
      <c r="F6" s="122"/>
      <c r="G6" s="122"/>
      <c r="H6" s="122"/>
      <c r="I6" s="122"/>
      <c r="J6" s="22"/>
    </row>
    <row r="7" spans="1:10">
      <c r="A7" s="22"/>
      <c r="B7" s="122"/>
      <c r="C7" s="122"/>
      <c r="D7" s="122"/>
      <c r="E7" s="122"/>
      <c r="F7" s="122"/>
      <c r="G7" s="122"/>
      <c r="H7" s="122"/>
      <c r="I7" s="122"/>
      <c r="J7" s="22"/>
    </row>
    <row r="8" spans="1:10">
      <c r="A8" s="22"/>
      <c r="B8" s="122"/>
      <c r="C8" s="122"/>
      <c r="D8" s="122"/>
      <c r="E8" s="122"/>
      <c r="F8" s="122"/>
      <c r="G8" s="122"/>
      <c r="H8" s="122"/>
      <c r="I8" s="122"/>
      <c r="J8" s="22"/>
    </row>
    <row r="9" spans="1:10">
      <c r="A9" s="22"/>
      <c r="B9" s="32"/>
      <c r="C9" s="32"/>
      <c r="D9" s="32"/>
      <c r="E9" s="32"/>
      <c r="F9" s="32"/>
      <c r="G9" s="32"/>
      <c r="H9" s="32"/>
      <c r="I9" s="32"/>
      <c r="J9" s="22"/>
    </row>
    <row r="10" spans="1:10">
      <c r="A10" s="22"/>
      <c r="B10" s="24" t="s">
        <v>8</v>
      </c>
      <c r="C10" s="128" t="s">
        <v>34</v>
      </c>
      <c r="D10" s="129"/>
      <c r="E10" s="129"/>
      <c r="F10" s="129"/>
      <c r="G10" s="129"/>
      <c r="H10" s="129"/>
      <c r="I10" s="129"/>
      <c r="J10" s="22"/>
    </row>
    <row r="11" spans="1:10">
      <c r="A11" s="22"/>
      <c r="B11" s="24" t="s">
        <v>9</v>
      </c>
      <c r="C11" s="128" t="s">
        <v>33</v>
      </c>
      <c r="D11" s="129"/>
      <c r="E11" s="129"/>
      <c r="F11" s="129"/>
      <c r="G11" s="129"/>
      <c r="H11" s="129"/>
      <c r="I11" s="129"/>
      <c r="J11" s="22"/>
    </row>
    <row r="12" spans="1:10" ht="15.75" thickBot="1">
      <c r="A12" s="22"/>
      <c r="B12" s="25"/>
      <c r="C12" s="22"/>
      <c r="D12" s="22"/>
      <c r="E12" s="22"/>
      <c r="F12" s="22"/>
      <c r="G12" s="22"/>
      <c r="H12" s="22"/>
      <c r="I12" s="22"/>
      <c r="J12" s="22"/>
    </row>
    <row r="13" spans="1:10" ht="15.75" thickBot="1">
      <c r="A13" s="22"/>
      <c r="B13" s="25"/>
      <c r="C13" s="130" t="s">
        <v>4</v>
      </c>
      <c r="D13" s="131"/>
      <c r="E13" s="101">
        <v>2010</v>
      </c>
      <c r="F13" s="100" t="s">
        <v>51</v>
      </c>
      <c r="G13" s="101">
        <v>2015</v>
      </c>
      <c r="H13" s="100" t="s">
        <v>52</v>
      </c>
      <c r="I13" s="97" t="s">
        <v>6</v>
      </c>
      <c r="J13" s="22"/>
    </row>
    <row r="14" spans="1:10" ht="15.75" thickBot="1">
      <c r="A14" s="22"/>
      <c r="B14" s="62" t="s">
        <v>46</v>
      </c>
      <c r="C14" s="60" t="s">
        <v>3</v>
      </c>
      <c r="D14" s="61" t="s">
        <v>1</v>
      </c>
      <c r="E14" s="99" t="s">
        <v>3</v>
      </c>
      <c r="F14" s="61" t="s">
        <v>1</v>
      </c>
      <c r="G14" s="98" t="s">
        <v>3</v>
      </c>
      <c r="H14" s="61" t="s">
        <v>1</v>
      </c>
      <c r="I14" s="35" t="s">
        <v>5</v>
      </c>
      <c r="J14" s="22"/>
    </row>
    <row r="15" spans="1:10" ht="15.75" thickBot="1">
      <c r="A15" s="22"/>
      <c r="B15" s="63" t="s">
        <v>62</v>
      </c>
      <c r="C15" s="15">
        <v>0.1</v>
      </c>
      <c r="D15" s="10">
        <f>C15*D19</f>
        <v>1500</v>
      </c>
      <c r="E15" s="16">
        <v>0.37</v>
      </c>
      <c r="F15" s="2">
        <f>D15*E15</f>
        <v>555</v>
      </c>
      <c r="G15" s="19">
        <v>0.31</v>
      </c>
      <c r="H15" s="2">
        <f>D15*G15</f>
        <v>465</v>
      </c>
      <c r="I15" s="37">
        <f>(H15-F15)/F15</f>
        <v>-0.16216216216216217</v>
      </c>
      <c r="J15" s="22"/>
    </row>
    <row r="16" spans="1:10">
      <c r="A16" s="22"/>
      <c r="B16" s="64" t="s">
        <v>63</v>
      </c>
      <c r="C16" s="15">
        <v>0.4</v>
      </c>
      <c r="D16" s="10">
        <f>C16*D19</f>
        <v>6000</v>
      </c>
      <c r="E16" s="16">
        <v>0.34</v>
      </c>
      <c r="F16" s="2">
        <f>D16*E16</f>
        <v>2040.0000000000002</v>
      </c>
      <c r="G16" s="19">
        <v>0.33</v>
      </c>
      <c r="H16" s="2">
        <f>D16*G16</f>
        <v>1980</v>
      </c>
      <c r="I16" s="37">
        <f>(H16-F16)/F16</f>
        <v>-2.941176470588246E-2</v>
      </c>
      <c r="J16" s="22"/>
    </row>
    <row r="17" spans="1:10">
      <c r="A17" s="22"/>
      <c r="B17" s="64" t="s">
        <v>72</v>
      </c>
      <c r="C17" s="15">
        <v>0.1</v>
      </c>
      <c r="D17" s="10">
        <f>C17*D19</f>
        <v>1500</v>
      </c>
      <c r="E17" s="16">
        <v>0.37</v>
      </c>
      <c r="F17" s="2">
        <f>D17*E17</f>
        <v>555</v>
      </c>
      <c r="G17" s="19">
        <v>0.31</v>
      </c>
      <c r="H17" s="2">
        <f>D17*G17</f>
        <v>465</v>
      </c>
      <c r="I17" s="38">
        <f>(H17-F17)/F17</f>
        <v>-0.16216216216216217</v>
      </c>
      <c r="J17" s="22"/>
    </row>
    <row r="18" spans="1:10" ht="15.75" thickBot="1">
      <c r="A18" s="22"/>
      <c r="B18" s="58" t="s">
        <v>2</v>
      </c>
      <c r="C18" s="50">
        <f>1-SUM(C15:C17)</f>
        <v>0.4</v>
      </c>
      <c r="D18" s="14">
        <f>C18*D19</f>
        <v>6000</v>
      </c>
      <c r="E18" s="7">
        <f>F18/D18</f>
        <v>0.27500000000000002</v>
      </c>
      <c r="F18" s="3">
        <f>F19-(F15+F16+F17)</f>
        <v>1650</v>
      </c>
      <c r="G18" s="20">
        <v>0.26500000000000001</v>
      </c>
      <c r="H18" s="3">
        <f>D18*G18</f>
        <v>1590</v>
      </c>
      <c r="I18" s="39">
        <f t="shared" ref="I18:I19" si="0">(H18-F18)/F18</f>
        <v>-3.6363636363636362E-2</v>
      </c>
      <c r="J18" s="22"/>
    </row>
    <row r="19" spans="1:10" ht="15.75" thickBot="1">
      <c r="A19" s="22"/>
      <c r="B19" s="58" t="s">
        <v>0</v>
      </c>
      <c r="C19" s="12">
        <f>SUM(C15:C18)</f>
        <v>1</v>
      </c>
      <c r="D19" s="17">
        <v>15000</v>
      </c>
      <c r="E19" s="18">
        <v>0.32</v>
      </c>
      <c r="F19" s="13">
        <f>D19*E19</f>
        <v>4800</v>
      </c>
      <c r="G19" s="51">
        <f>H19/D19</f>
        <v>0.3</v>
      </c>
      <c r="H19" s="13">
        <f>H15+H16+H17+H18</f>
        <v>4500</v>
      </c>
      <c r="I19" s="52">
        <f t="shared" si="0"/>
        <v>-6.25E-2</v>
      </c>
      <c r="J19" s="22"/>
    </row>
    <row r="20" spans="1:10">
      <c r="A20" s="22"/>
      <c r="B20" s="22"/>
      <c r="C20" s="26"/>
      <c r="D20" s="27"/>
      <c r="E20" s="28"/>
      <c r="F20" s="29"/>
      <c r="G20" s="26"/>
      <c r="H20" s="22"/>
      <c r="I20" s="22"/>
      <c r="J20" s="22"/>
    </row>
    <row r="21" spans="1:10">
      <c r="A21" s="22"/>
      <c r="B21" s="126" t="s">
        <v>42</v>
      </c>
      <c r="C21" s="126"/>
      <c r="D21" s="134" t="s">
        <v>64</v>
      </c>
      <c r="E21" s="134"/>
      <c r="F21" s="134"/>
      <c r="G21" s="134"/>
      <c r="H21" s="134"/>
      <c r="I21" s="134"/>
      <c r="J21" s="22"/>
    </row>
    <row r="22" spans="1:10">
      <c r="A22" s="22"/>
      <c r="B22" s="127" t="s">
        <v>73</v>
      </c>
      <c r="C22" s="127"/>
      <c r="D22" s="127"/>
      <c r="E22" s="127"/>
      <c r="F22" s="127"/>
      <c r="G22" s="127"/>
      <c r="H22" s="127"/>
      <c r="I22" s="127"/>
      <c r="J22" s="22"/>
    </row>
    <row r="23" spans="1:10" ht="15" customHeight="1">
      <c r="A23" s="22"/>
      <c r="B23" s="122" t="s">
        <v>48</v>
      </c>
      <c r="C23" s="122"/>
      <c r="D23" s="122"/>
      <c r="E23" s="122"/>
      <c r="F23" s="122"/>
      <c r="G23" s="122"/>
      <c r="H23" s="122"/>
      <c r="I23" s="122"/>
      <c r="J23" s="22"/>
    </row>
    <row r="24" spans="1:10">
      <c r="A24" s="22"/>
      <c r="B24" s="122"/>
      <c r="C24" s="122"/>
      <c r="D24" s="122"/>
      <c r="E24" s="122"/>
      <c r="F24" s="122"/>
      <c r="G24" s="122"/>
      <c r="H24" s="122"/>
      <c r="I24" s="122"/>
      <c r="J24" s="22"/>
    </row>
    <row r="25" spans="1:10">
      <c r="A25" s="22"/>
      <c r="B25" s="122"/>
      <c r="C25" s="122"/>
      <c r="D25" s="122"/>
      <c r="E25" s="122"/>
      <c r="F25" s="122"/>
      <c r="G25" s="122"/>
      <c r="H25" s="122"/>
      <c r="I25" s="122"/>
      <c r="J25" s="22"/>
    </row>
    <row r="26" spans="1:10">
      <c r="A26" s="22"/>
      <c r="B26" s="23"/>
      <c r="C26" s="23"/>
      <c r="D26" s="23"/>
      <c r="E26" s="23"/>
      <c r="F26" s="23"/>
      <c r="G26" s="23"/>
      <c r="H26" s="23"/>
      <c r="I26" s="23"/>
      <c r="J26" s="22"/>
    </row>
    <row r="27" spans="1:10">
      <c r="A27" s="22"/>
      <c r="B27" s="30" t="s">
        <v>32</v>
      </c>
      <c r="C27" s="30"/>
      <c r="D27" s="30"/>
      <c r="E27" s="30"/>
      <c r="F27" s="30"/>
      <c r="G27" s="30"/>
      <c r="H27" s="30"/>
      <c r="I27" s="31" t="s">
        <v>12</v>
      </c>
      <c r="J27" s="22"/>
    </row>
    <row r="28" spans="1:10">
      <c r="A28" s="22"/>
      <c r="B28" s="33" t="s">
        <v>11</v>
      </c>
      <c r="C28" s="22"/>
      <c r="D28" s="22"/>
      <c r="E28" s="22"/>
      <c r="F28" s="22"/>
      <c r="G28" s="22"/>
      <c r="H28" s="22"/>
      <c r="I28" s="22"/>
      <c r="J28" s="22"/>
    </row>
    <row r="29" spans="1:10">
      <c r="A29" s="22"/>
      <c r="B29" s="22"/>
      <c r="C29" s="22"/>
      <c r="D29" s="22"/>
      <c r="E29" s="22"/>
      <c r="F29" s="22"/>
      <c r="G29" s="22"/>
      <c r="H29" s="22"/>
      <c r="I29" s="22"/>
      <c r="J29" s="22"/>
    </row>
  </sheetData>
  <mergeCells count="11">
    <mergeCell ref="B21:C21"/>
    <mergeCell ref="B22:I22"/>
    <mergeCell ref="B23:I25"/>
    <mergeCell ref="B1:I1"/>
    <mergeCell ref="B4:I5"/>
    <mergeCell ref="B6:I8"/>
    <mergeCell ref="C10:I10"/>
    <mergeCell ref="C11:I11"/>
    <mergeCell ref="C13:D13"/>
    <mergeCell ref="B2:I2"/>
    <mergeCell ref="D21:I21"/>
  </mergeCells>
  <printOptions horizontalCentered="1"/>
  <pageMargins left="0.7" right="0.7" top="0.75" bottom="0.75" header="0.3" footer="0.3"/>
  <pageSetup orientation="landscape" horizontalDpi="300" verticalDpi="300" r:id="rId1"/>
  <legacyDrawing r:id="rId2"/>
</worksheet>
</file>

<file path=xl/worksheets/sheet3.xml><?xml version="1.0" encoding="utf-8"?>
<worksheet xmlns="http://schemas.openxmlformats.org/spreadsheetml/2006/main" xmlns:r="http://schemas.openxmlformats.org/officeDocument/2006/relationships">
  <dimension ref="A1:J27"/>
  <sheetViews>
    <sheetView zoomScale="90" workbookViewId="0">
      <selection activeCell="H16" sqref="H16"/>
    </sheetView>
  </sheetViews>
  <sheetFormatPr defaultRowHeight="15"/>
  <cols>
    <col min="2" max="2" width="20.85546875" customWidth="1"/>
    <col min="3" max="9" width="14.7109375" customWidth="1"/>
  </cols>
  <sheetData>
    <row r="1" spans="1:10" ht="18.75">
      <c r="A1" s="22"/>
      <c r="B1" s="121" t="s">
        <v>10</v>
      </c>
      <c r="C1" s="121"/>
      <c r="D1" s="121"/>
      <c r="E1" s="121"/>
      <c r="F1" s="121"/>
      <c r="G1" s="121"/>
      <c r="H1" s="121"/>
      <c r="I1" s="121"/>
      <c r="J1" s="22"/>
    </row>
    <row r="2" spans="1:10">
      <c r="A2" s="22"/>
      <c r="B2" s="132" t="s">
        <v>14</v>
      </c>
      <c r="C2" s="132"/>
      <c r="D2" s="132"/>
      <c r="E2" s="132"/>
      <c r="F2" s="132"/>
      <c r="G2" s="132"/>
      <c r="H2" s="132"/>
      <c r="I2" s="132"/>
      <c r="J2" s="41"/>
    </row>
    <row r="3" spans="1:10">
      <c r="A3" s="22"/>
      <c r="B3" s="21"/>
      <c r="C3" s="22"/>
      <c r="D3" s="22"/>
      <c r="E3" s="22"/>
      <c r="F3" s="22"/>
      <c r="G3" s="22"/>
      <c r="H3" s="22"/>
      <c r="I3" s="22"/>
      <c r="J3" s="22"/>
    </row>
    <row r="4" spans="1:10">
      <c r="A4" s="22"/>
      <c r="B4" s="122" t="s">
        <v>7</v>
      </c>
      <c r="C4" s="122"/>
      <c r="D4" s="122"/>
      <c r="E4" s="122"/>
      <c r="F4" s="122"/>
      <c r="G4" s="122"/>
      <c r="H4" s="122"/>
      <c r="I4" s="122"/>
      <c r="J4" s="22"/>
    </row>
    <row r="5" spans="1:10">
      <c r="A5" s="22"/>
      <c r="B5" s="122"/>
      <c r="C5" s="122"/>
      <c r="D5" s="122"/>
      <c r="E5" s="122"/>
      <c r="F5" s="122"/>
      <c r="G5" s="122"/>
      <c r="H5" s="122"/>
      <c r="I5" s="122"/>
      <c r="J5" s="22"/>
    </row>
    <row r="6" spans="1:10" ht="15" customHeight="1">
      <c r="A6" s="22"/>
      <c r="B6" s="122" t="s">
        <v>76</v>
      </c>
      <c r="C6" s="122"/>
      <c r="D6" s="122"/>
      <c r="E6" s="122"/>
      <c r="F6" s="122"/>
      <c r="G6" s="122"/>
      <c r="H6" s="122"/>
      <c r="I6" s="122"/>
      <c r="J6" s="22"/>
    </row>
    <row r="7" spans="1:10">
      <c r="A7" s="22"/>
      <c r="B7" s="122"/>
      <c r="C7" s="122"/>
      <c r="D7" s="122"/>
      <c r="E7" s="122"/>
      <c r="F7" s="122"/>
      <c r="G7" s="122"/>
      <c r="H7" s="122"/>
      <c r="I7" s="122"/>
      <c r="J7" s="22"/>
    </row>
    <row r="8" spans="1:10">
      <c r="A8" s="22"/>
      <c r="B8" s="122"/>
      <c r="C8" s="122"/>
      <c r="D8" s="122"/>
      <c r="E8" s="122"/>
      <c r="F8" s="122"/>
      <c r="G8" s="122"/>
      <c r="H8" s="122"/>
      <c r="I8" s="122"/>
      <c r="J8" s="22"/>
    </row>
    <row r="9" spans="1:10">
      <c r="A9" s="22"/>
      <c r="B9" s="32"/>
      <c r="C9" s="32"/>
      <c r="D9" s="32"/>
      <c r="E9" s="32"/>
      <c r="F9" s="32"/>
      <c r="G9" s="32"/>
      <c r="H9" s="32"/>
      <c r="I9" s="32"/>
      <c r="J9" s="22"/>
    </row>
    <row r="10" spans="1:10">
      <c r="A10" s="22"/>
      <c r="B10" s="24" t="s">
        <v>8</v>
      </c>
      <c r="C10" s="128" t="s">
        <v>83</v>
      </c>
      <c r="D10" s="129"/>
      <c r="E10" s="129"/>
      <c r="F10" s="129"/>
      <c r="G10" s="129"/>
      <c r="H10" s="129"/>
      <c r="I10" s="129"/>
      <c r="J10" s="22"/>
    </row>
    <row r="11" spans="1:10">
      <c r="A11" s="22"/>
      <c r="B11" s="24" t="s">
        <v>9</v>
      </c>
      <c r="C11" s="128" t="s">
        <v>50</v>
      </c>
      <c r="D11" s="129"/>
      <c r="E11" s="129"/>
      <c r="F11" s="129"/>
      <c r="G11" s="129"/>
      <c r="H11" s="129"/>
      <c r="I11" s="129"/>
      <c r="J11" s="22"/>
    </row>
    <row r="12" spans="1:10" ht="15.75" thickBot="1">
      <c r="A12" s="22"/>
      <c r="B12" s="25"/>
      <c r="C12" s="22"/>
      <c r="D12" s="22"/>
      <c r="E12" s="22"/>
      <c r="F12" s="22"/>
      <c r="G12" s="22"/>
      <c r="H12" s="22"/>
      <c r="I12" s="22"/>
      <c r="J12" s="22"/>
    </row>
    <row r="13" spans="1:10" ht="15.75" thickBot="1">
      <c r="A13" s="22"/>
      <c r="B13" s="25"/>
      <c r="C13" s="135" t="s">
        <v>4</v>
      </c>
      <c r="D13" s="136"/>
      <c r="E13" s="101">
        <v>2010</v>
      </c>
      <c r="F13" s="100" t="s">
        <v>51</v>
      </c>
      <c r="G13" s="101" t="s">
        <v>75</v>
      </c>
      <c r="H13" s="100" t="s">
        <v>52</v>
      </c>
      <c r="I13" s="34" t="s">
        <v>6</v>
      </c>
      <c r="J13" s="22"/>
    </row>
    <row r="14" spans="1:10" ht="15.75" thickBot="1">
      <c r="A14" s="22"/>
      <c r="B14" s="62" t="s">
        <v>44</v>
      </c>
      <c r="C14" s="8" t="s">
        <v>3</v>
      </c>
      <c r="D14" s="9" t="s">
        <v>1</v>
      </c>
      <c r="E14" s="6" t="s">
        <v>3</v>
      </c>
      <c r="F14" s="5" t="s">
        <v>1</v>
      </c>
      <c r="G14" s="4" t="s">
        <v>3</v>
      </c>
      <c r="H14" s="5" t="s">
        <v>1</v>
      </c>
      <c r="I14" s="35" t="s">
        <v>5</v>
      </c>
      <c r="J14" s="22"/>
    </row>
    <row r="15" spans="1:10">
      <c r="A15" s="22"/>
      <c r="B15" s="63" t="s">
        <v>41</v>
      </c>
      <c r="C15" s="15">
        <v>0.21</v>
      </c>
      <c r="D15" s="10">
        <f>C15*D17</f>
        <v>8400</v>
      </c>
      <c r="E15" s="16">
        <v>0.6</v>
      </c>
      <c r="F15" s="2">
        <f>D15*E15</f>
        <v>5040</v>
      </c>
      <c r="G15" s="19">
        <v>0.5</v>
      </c>
      <c r="H15" s="2">
        <f>D15*G15</f>
        <v>4200</v>
      </c>
      <c r="I15" s="37">
        <f>(H15-F15)/F15</f>
        <v>-0.16666666666666666</v>
      </c>
      <c r="J15" s="22"/>
    </row>
    <row r="16" spans="1:10" ht="15.75" thickBot="1">
      <c r="A16" s="22"/>
      <c r="B16" s="66" t="s">
        <v>2</v>
      </c>
      <c r="C16" s="1">
        <f>1-C15</f>
        <v>0.79</v>
      </c>
      <c r="D16" s="14">
        <f>D17*C16</f>
        <v>31600</v>
      </c>
      <c r="E16" s="7">
        <f>F16/D16</f>
        <v>0.32151898734177214</v>
      </c>
      <c r="F16" s="3">
        <f>F17-F15</f>
        <v>10160</v>
      </c>
      <c r="G16" s="20">
        <v>0.31</v>
      </c>
      <c r="H16" s="3">
        <f>D16*G16</f>
        <v>9796</v>
      </c>
      <c r="I16" s="40">
        <f t="shared" ref="I16:I17" si="0">(H16-F16)/F16</f>
        <v>-3.582677165354331E-2</v>
      </c>
      <c r="J16" s="22"/>
    </row>
    <row r="17" spans="1:10" ht="15.75" thickBot="1">
      <c r="A17" s="22"/>
      <c r="B17" s="58" t="s">
        <v>0</v>
      </c>
      <c r="C17" s="12">
        <v>1</v>
      </c>
      <c r="D17" s="17">
        <v>40000</v>
      </c>
      <c r="E17" s="18">
        <v>0.38</v>
      </c>
      <c r="F17" s="13">
        <f>D17*E17</f>
        <v>15200</v>
      </c>
      <c r="G17" s="51">
        <f>H17/D17</f>
        <v>0.34989999999999999</v>
      </c>
      <c r="H17" s="13">
        <f>H15+H16</f>
        <v>13996</v>
      </c>
      <c r="I17" s="53">
        <f t="shared" si="0"/>
        <v>-7.9210526315789467E-2</v>
      </c>
      <c r="J17" s="22"/>
    </row>
    <row r="18" spans="1:10">
      <c r="A18" s="22"/>
      <c r="B18" s="22"/>
      <c r="C18" s="26"/>
      <c r="D18" s="27"/>
      <c r="E18" s="28"/>
      <c r="F18" s="29"/>
      <c r="G18" s="26"/>
      <c r="H18" s="22"/>
      <c r="I18" s="22"/>
      <c r="J18" s="22"/>
    </row>
    <row r="19" spans="1:10">
      <c r="A19" s="22"/>
      <c r="B19" s="126" t="s">
        <v>43</v>
      </c>
      <c r="C19" s="126"/>
      <c r="D19" s="134" t="s">
        <v>74</v>
      </c>
      <c r="E19" s="134"/>
      <c r="F19" s="134"/>
      <c r="G19" s="134"/>
      <c r="H19" s="134"/>
      <c r="I19" s="134"/>
      <c r="J19" s="22"/>
    </row>
    <row r="20" spans="1:10">
      <c r="A20" s="22"/>
      <c r="B20" s="127" t="s">
        <v>73</v>
      </c>
      <c r="C20" s="127"/>
      <c r="D20" s="127"/>
      <c r="E20" s="127"/>
      <c r="F20" s="127"/>
      <c r="G20" s="127"/>
      <c r="H20" s="127"/>
      <c r="I20" s="127"/>
      <c r="J20" s="22"/>
    </row>
    <row r="21" spans="1:10" ht="15" customHeight="1">
      <c r="A21" s="22"/>
      <c r="B21" s="122" t="s">
        <v>45</v>
      </c>
      <c r="C21" s="122"/>
      <c r="D21" s="122"/>
      <c r="E21" s="122"/>
      <c r="F21" s="122"/>
      <c r="G21" s="122"/>
      <c r="H21" s="122"/>
      <c r="I21" s="122"/>
      <c r="J21" s="22"/>
    </row>
    <row r="22" spans="1:10">
      <c r="A22" s="22"/>
      <c r="B22" s="122"/>
      <c r="C22" s="122"/>
      <c r="D22" s="122"/>
      <c r="E22" s="122"/>
      <c r="F22" s="122"/>
      <c r="G22" s="122"/>
      <c r="H22" s="122"/>
      <c r="I22" s="122"/>
      <c r="J22" s="22"/>
    </row>
    <row r="23" spans="1:10">
      <c r="A23" s="22"/>
      <c r="B23" s="122"/>
      <c r="C23" s="122"/>
      <c r="D23" s="122"/>
      <c r="E23" s="122"/>
      <c r="F23" s="122"/>
      <c r="G23" s="122"/>
      <c r="H23" s="122"/>
      <c r="I23" s="122"/>
      <c r="J23" s="22"/>
    </row>
    <row r="24" spans="1:10">
      <c r="A24" s="22"/>
      <c r="B24" s="23"/>
      <c r="C24" s="23"/>
      <c r="D24" s="23"/>
      <c r="E24" s="23"/>
      <c r="F24" s="23"/>
      <c r="G24" s="23"/>
      <c r="H24" s="23"/>
      <c r="I24" s="23"/>
      <c r="J24" s="22"/>
    </row>
    <row r="25" spans="1:10">
      <c r="A25" s="22"/>
      <c r="B25" s="30" t="s">
        <v>32</v>
      </c>
      <c r="C25" s="30"/>
      <c r="D25" s="30"/>
      <c r="E25" s="30"/>
      <c r="F25" s="30"/>
      <c r="G25" s="30"/>
      <c r="H25" s="30"/>
      <c r="I25" s="31" t="s">
        <v>12</v>
      </c>
      <c r="J25" s="22"/>
    </row>
    <row r="26" spans="1:10">
      <c r="A26" s="22"/>
      <c r="B26" s="33" t="s">
        <v>11</v>
      </c>
      <c r="C26" s="22"/>
      <c r="D26" s="22"/>
      <c r="E26" s="22"/>
      <c r="F26" s="22"/>
      <c r="G26" s="22"/>
      <c r="H26" s="22"/>
      <c r="I26" s="22"/>
      <c r="J26" s="22"/>
    </row>
    <row r="27" spans="1:10">
      <c r="A27" s="22"/>
      <c r="B27" s="22"/>
      <c r="C27" s="22"/>
      <c r="D27" s="22"/>
      <c r="E27" s="22"/>
      <c r="F27" s="22"/>
      <c r="G27" s="22"/>
      <c r="H27" s="22"/>
      <c r="I27" s="22"/>
      <c r="J27" s="22"/>
    </row>
  </sheetData>
  <mergeCells count="11">
    <mergeCell ref="B19:C19"/>
    <mergeCell ref="B20:I20"/>
    <mergeCell ref="B21:I23"/>
    <mergeCell ref="B1:I1"/>
    <mergeCell ref="B4:I5"/>
    <mergeCell ref="B6:I8"/>
    <mergeCell ref="C10:I10"/>
    <mergeCell ref="C11:I11"/>
    <mergeCell ref="C13:D13"/>
    <mergeCell ref="B2:I2"/>
    <mergeCell ref="D19:I19"/>
  </mergeCells>
  <printOptions horizontalCentered="1"/>
  <pageMargins left="0.7" right="0.7" top="0.75" bottom="0.75" header="0.3" footer="0.3"/>
  <pageSetup orientation="landscape" horizontalDpi="300" verticalDpi="300" r:id="rId1"/>
  <legacyDrawing r:id="rId2"/>
</worksheet>
</file>

<file path=xl/worksheets/sheet4.xml><?xml version="1.0" encoding="utf-8"?>
<worksheet xmlns="http://schemas.openxmlformats.org/spreadsheetml/2006/main" xmlns:r="http://schemas.openxmlformats.org/officeDocument/2006/relationships">
  <dimension ref="A1:J27"/>
  <sheetViews>
    <sheetView zoomScale="90" workbookViewId="0">
      <selection activeCell="C12" sqref="C12"/>
    </sheetView>
  </sheetViews>
  <sheetFormatPr defaultRowHeight="15"/>
  <cols>
    <col min="2" max="2" width="20.85546875" customWidth="1"/>
    <col min="3" max="9" width="14.7109375" customWidth="1"/>
  </cols>
  <sheetData>
    <row r="1" spans="1:10" ht="18.75">
      <c r="A1" s="22"/>
      <c r="B1" s="121" t="s">
        <v>10</v>
      </c>
      <c r="C1" s="121"/>
      <c r="D1" s="121"/>
      <c r="E1" s="121"/>
      <c r="F1" s="121"/>
      <c r="G1" s="121"/>
      <c r="H1" s="121"/>
      <c r="I1" s="121"/>
      <c r="J1" s="22"/>
    </row>
    <row r="2" spans="1:10">
      <c r="A2" s="22"/>
      <c r="B2" s="132" t="s">
        <v>15</v>
      </c>
      <c r="C2" s="132"/>
      <c r="D2" s="132"/>
      <c r="E2" s="132"/>
      <c r="F2" s="132"/>
      <c r="G2" s="132"/>
      <c r="H2" s="132"/>
      <c r="I2" s="132"/>
      <c r="J2" s="22"/>
    </row>
    <row r="3" spans="1:10">
      <c r="A3" s="22"/>
      <c r="B3" s="21"/>
      <c r="C3" s="22"/>
      <c r="D3" s="22"/>
      <c r="E3" s="22"/>
      <c r="F3" s="22"/>
      <c r="G3" s="22"/>
      <c r="H3" s="22"/>
      <c r="I3" s="22"/>
      <c r="J3" s="22"/>
    </row>
    <row r="4" spans="1:10">
      <c r="A4" s="22"/>
      <c r="B4" s="122" t="s">
        <v>7</v>
      </c>
      <c r="C4" s="122"/>
      <c r="D4" s="122"/>
      <c r="E4" s="122"/>
      <c r="F4" s="122"/>
      <c r="G4" s="122"/>
      <c r="H4" s="122"/>
      <c r="I4" s="122"/>
      <c r="J4" s="22"/>
    </row>
    <row r="5" spans="1:10">
      <c r="A5" s="22"/>
      <c r="B5" s="122"/>
      <c r="C5" s="122"/>
      <c r="D5" s="122"/>
      <c r="E5" s="122"/>
      <c r="F5" s="122"/>
      <c r="G5" s="122"/>
      <c r="H5" s="122"/>
      <c r="I5" s="122"/>
      <c r="J5" s="22"/>
    </row>
    <row r="6" spans="1:10" ht="15" customHeight="1">
      <c r="A6" s="22"/>
      <c r="B6" s="122" t="s">
        <v>76</v>
      </c>
      <c r="C6" s="122"/>
      <c r="D6" s="122"/>
      <c r="E6" s="122"/>
      <c r="F6" s="122"/>
      <c r="G6" s="122"/>
      <c r="H6" s="122"/>
      <c r="I6" s="122"/>
      <c r="J6" s="22"/>
    </row>
    <row r="7" spans="1:10">
      <c r="A7" s="22"/>
      <c r="B7" s="122"/>
      <c r="C7" s="122"/>
      <c r="D7" s="122"/>
      <c r="E7" s="122"/>
      <c r="F7" s="122"/>
      <c r="G7" s="122"/>
      <c r="H7" s="122"/>
      <c r="I7" s="122"/>
      <c r="J7" s="22"/>
    </row>
    <row r="8" spans="1:10">
      <c r="A8" s="22"/>
      <c r="B8" s="122"/>
      <c r="C8" s="122"/>
      <c r="D8" s="122"/>
      <c r="E8" s="122"/>
      <c r="F8" s="122"/>
      <c r="G8" s="122"/>
      <c r="H8" s="122"/>
      <c r="I8" s="122"/>
      <c r="J8" s="22"/>
    </row>
    <row r="9" spans="1:10">
      <c r="A9" s="22"/>
      <c r="B9" s="32"/>
      <c r="C9" s="32"/>
      <c r="D9" s="32"/>
      <c r="E9" s="32"/>
      <c r="F9" s="32"/>
      <c r="G9" s="32"/>
      <c r="H9" s="32"/>
      <c r="I9" s="32"/>
      <c r="J9" s="22"/>
    </row>
    <row r="10" spans="1:10">
      <c r="A10" s="22"/>
      <c r="B10" s="24" t="s">
        <v>8</v>
      </c>
      <c r="C10" s="128" t="s">
        <v>34</v>
      </c>
      <c r="D10" s="129"/>
      <c r="E10" s="129"/>
      <c r="F10" s="129"/>
      <c r="G10" s="129"/>
      <c r="H10" s="129"/>
      <c r="I10" s="129"/>
      <c r="J10" s="22"/>
    </row>
    <row r="11" spans="1:10">
      <c r="A11" s="22"/>
      <c r="B11" s="24" t="s">
        <v>9</v>
      </c>
      <c r="C11" s="128" t="s">
        <v>107</v>
      </c>
      <c r="D11" s="129"/>
      <c r="E11" s="129"/>
      <c r="F11" s="129"/>
      <c r="G11" s="129"/>
      <c r="H11" s="129"/>
      <c r="I11" s="129"/>
      <c r="J11" s="22"/>
    </row>
    <row r="12" spans="1:10" ht="15.75" thickBot="1">
      <c r="A12" s="22"/>
      <c r="B12" s="25"/>
      <c r="C12" s="22"/>
      <c r="D12" s="22"/>
      <c r="E12" s="22"/>
      <c r="F12" s="22"/>
      <c r="G12" s="22"/>
      <c r="H12" s="22"/>
      <c r="I12" s="22"/>
      <c r="J12" s="22"/>
    </row>
    <row r="13" spans="1:10" ht="15.75" thickBot="1">
      <c r="A13" s="22"/>
      <c r="B13" s="25"/>
      <c r="C13" s="130" t="s">
        <v>4</v>
      </c>
      <c r="D13" s="131"/>
      <c r="E13" s="101">
        <v>2010</v>
      </c>
      <c r="F13" s="100" t="s">
        <v>51</v>
      </c>
      <c r="G13" s="101">
        <v>2013</v>
      </c>
      <c r="H13" s="100" t="s">
        <v>52</v>
      </c>
      <c r="I13" s="34" t="s">
        <v>6</v>
      </c>
      <c r="J13" s="22"/>
    </row>
    <row r="14" spans="1:10" ht="15.75" thickBot="1">
      <c r="A14" s="22"/>
      <c r="B14" s="62" t="s">
        <v>44</v>
      </c>
      <c r="C14" s="60" t="s">
        <v>3</v>
      </c>
      <c r="D14" s="61" t="s">
        <v>1</v>
      </c>
      <c r="E14" s="6" t="s">
        <v>3</v>
      </c>
      <c r="F14" s="5" t="s">
        <v>1</v>
      </c>
      <c r="G14" s="4" t="s">
        <v>3</v>
      </c>
      <c r="H14" s="11" t="s">
        <v>1</v>
      </c>
      <c r="I14" s="36" t="s">
        <v>5</v>
      </c>
      <c r="J14" s="22"/>
    </row>
    <row r="15" spans="1:10">
      <c r="A15" s="22"/>
      <c r="B15" s="63" t="s">
        <v>41</v>
      </c>
      <c r="C15" s="15">
        <v>0.2</v>
      </c>
      <c r="D15" s="10">
        <f>C15*D17</f>
        <v>3000</v>
      </c>
      <c r="E15" s="16">
        <v>0.37</v>
      </c>
      <c r="F15" s="2">
        <f>D15*E15</f>
        <v>1110</v>
      </c>
      <c r="G15" s="19">
        <v>0.31</v>
      </c>
      <c r="H15" s="2">
        <f>D15*G15</f>
        <v>930</v>
      </c>
      <c r="I15" s="38">
        <f>(H15-F15)/F15</f>
        <v>-0.16216216216216217</v>
      </c>
      <c r="J15" s="22"/>
    </row>
    <row r="16" spans="1:10" ht="15.75" thickBot="1">
      <c r="A16" s="22"/>
      <c r="B16" s="66" t="s">
        <v>2</v>
      </c>
      <c r="C16" s="1">
        <f>1-C15</f>
        <v>0.8</v>
      </c>
      <c r="D16" s="14">
        <f>D17*C16</f>
        <v>12000</v>
      </c>
      <c r="E16" s="7">
        <f>F16/D16</f>
        <v>0.3075</v>
      </c>
      <c r="F16" s="3">
        <f>F17-F15</f>
        <v>3690</v>
      </c>
      <c r="G16" s="20">
        <v>0.28999999999999998</v>
      </c>
      <c r="H16" s="3">
        <f>D16*G16</f>
        <v>3479.9999999999995</v>
      </c>
      <c r="I16" s="39">
        <f t="shared" ref="I16:I17" si="0">(H16-F16)/F16</f>
        <v>-5.6910569105691179E-2</v>
      </c>
      <c r="J16" s="22"/>
    </row>
    <row r="17" spans="1:10" ht="15.75" thickBot="1">
      <c r="A17" s="22"/>
      <c r="B17" s="58" t="s">
        <v>0</v>
      </c>
      <c r="C17" s="12">
        <v>1</v>
      </c>
      <c r="D17" s="17">
        <v>15000</v>
      </c>
      <c r="E17" s="18">
        <v>0.32</v>
      </c>
      <c r="F17" s="13">
        <f>D17*E17</f>
        <v>4800</v>
      </c>
      <c r="G17" s="51">
        <f>H17/D17</f>
        <v>0.29399999999999998</v>
      </c>
      <c r="H17" s="13">
        <f>H15+H16</f>
        <v>4410</v>
      </c>
      <c r="I17" s="52">
        <f t="shared" si="0"/>
        <v>-8.1250000000000003E-2</v>
      </c>
      <c r="J17" s="22"/>
    </row>
    <row r="18" spans="1:10">
      <c r="A18" s="22"/>
      <c r="B18" s="22"/>
      <c r="C18" s="26"/>
      <c r="D18" s="27"/>
      <c r="E18" s="28"/>
      <c r="F18" s="29"/>
      <c r="G18" s="26"/>
      <c r="H18" s="22"/>
      <c r="I18" s="22"/>
      <c r="J18" s="22"/>
    </row>
    <row r="19" spans="1:10">
      <c r="A19" s="22"/>
      <c r="B19" s="126" t="s">
        <v>43</v>
      </c>
      <c r="C19" s="126"/>
      <c r="D19" s="134" t="s">
        <v>64</v>
      </c>
      <c r="E19" s="134"/>
      <c r="F19" s="134"/>
      <c r="G19" s="134"/>
      <c r="H19" s="134"/>
      <c r="I19" s="134"/>
      <c r="J19" s="22"/>
    </row>
    <row r="20" spans="1:10">
      <c r="A20" s="22"/>
      <c r="B20" s="127" t="s">
        <v>73</v>
      </c>
      <c r="C20" s="127"/>
      <c r="D20" s="127"/>
      <c r="E20" s="127"/>
      <c r="F20" s="127"/>
      <c r="G20" s="127"/>
      <c r="H20" s="127"/>
      <c r="I20" s="127"/>
      <c r="J20" s="22"/>
    </row>
    <row r="21" spans="1:10" ht="15" customHeight="1">
      <c r="A21" s="22"/>
      <c r="B21" s="122" t="s">
        <v>45</v>
      </c>
      <c r="C21" s="122"/>
      <c r="D21" s="122"/>
      <c r="E21" s="122"/>
      <c r="F21" s="122"/>
      <c r="G21" s="122"/>
      <c r="H21" s="122"/>
      <c r="I21" s="122"/>
      <c r="J21" s="22"/>
    </row>
    <row r="22" spans="1:10">
      <c r="A22" s="22"/>
      <c r="B22" s="122"/>
      <c r="C22" s="122"/>
      <c r="D22" s="122"/>
      <c r="E22" s="122"/>
      <c r="F22" s="122"/>
      <c r="G22" s="122"/>
      <c r="H22" s="122"/>
      <c r="I22" s="122"/>
      <c r="J22" s="22"/>
    </row>
    <row r="23" spans="1:10">
      <c r="A23" s="22"/>
      <c r="B23" s="122"/>
      <c r="C23" s="122"/>
      <c r="D23" s="122"/>
      <c r="E23" s="122"/>
      <c r="F23" s="122"/>
      <c r="G23" s="122"/>
      <c r="H23" s="122"/>
      <c r="I23" s="122"/>
      <c r="J23" s="22"/>
    </row>
    <row r="24" spans="1:10">
      <c r="A24" s="22"/>
      <c r="B24" s="23"/>
      <c r="C24" s="23"/>
      <c r="D24" s="23"/>
      <c r="E24" s="23"/>
      <c r="F24" s="23"/>
      <c r="G24" s="23"/>
      <c r="H24" s="23"/>
      <c r="I24" s="23"/>
      <c r="J24" s="22"/>
    </row>
    <row r="25" spans="1:10">
      <c r="A25" s="22"/>
      <c r="B25" s="30" t="s">
        <v>32</v>
      </c>
      <c r="C25" s="30"/>
      <c r="D25" s="30"/>
      <c r="E25" s="30"/>
      <c r="F25" s="30"/>
      <c r="G25" s="30"/>
      <c r="H25" s="30"/>
      <c r="I25" s="31" t="s">
        <v>12</v>
      </c>
      <c r="J25" s="22"/>
    </row>
    <row r="26" spans="1:10">
      <c r="A26" s="22"/>
      <c r="B26" s="33" t="s">
        <v>11</v>
      </c>
      <c r="C26" s="22"/>
      <c r="D26" s="22"/>
      <c r="E26" s="22"/>
      <c r="F26" s="22"/>
      <c r="G26" s="22"/>
      <c r="H26" s="22"/>
      <c r="I26" s="22"/>
      <c r="J26" s="22"/>
    </row>
    <row r="27" spans="1:10">
      <c r="A27" s="22"/>
      <c r="B27" s="22"/>
      <c r="C27" s="22"/>
      <c r="D27" s="22"/>
      <c r="E27" s="22"/>
      <c r="F27" s="22"/>
      <c r="G27" s="22"/>
      <c r="H27" s="22"/>
      <c r="I27" s="22"/>
      <c r="J27" s="22"/>
    </row>
  </sheetData>
  <mergeCells count="11">
    <mergeCell ref="B20:I20"/>
    <mergeCell ref="B21:I23"/>
    <mergeCell ref="B1:I1"/>
    <mergeCell ref="B6:I8"/>
    <mergeCell ref="C10:I10"/>
    <mergeCell ref="C11:I11"/>
    <mergeCell ref="B19:C19"/>
    <mergeCell ref="B4:I5"/>
    <mergeCell ref="C13:D13"/>
    <mergeCell ref="B2:I2"/>
    <mergeCell ref="D19:I19"/>
  </mergeCells>
  <printOptions horizontalCentered="1"/>
  <pageMargins left="0.7" right="0.7" top="0.75" bottom="0.75" header="0.3" footer="0.3"/>
  <pageSetup orientation="landscape" horizontalDpi="300" verticalDpi="300" r:id="rId1"/>
  <legacyDrawing r:id="rId2"/>
</worksheet>
</file>

<file path=xl/worksheets/sheet5.xml><?xml version="1.0" encoding="utf-8"?>
<worksheet xmlns="http://schemas.openxmlformats.org/spreadsheetml/2006/main" xmlns:r="http://schemas.openxmlformats.org/officeDocument/2006/relationships">
  <dimension ref="A1:J28"/>
  <sheetViews>
    <sheetView tabSelected="1" zoomScale="90" workbookViewId="0">
      <selection activeCell="M26" sqref="M26"/>
    </sheetView>
  </sheetViews>
  <sheetFormatPr defaultRowHeight="15"/>
  <cols>
    <col min="2" max="2" width="20.85546875" customWidth="1"/>
    <col min="3" max="9" width="14.7109375" customWidth="1"/>
  </cols>
  <sheetData>
    <row r="1" spans="1:10" ht="18.75">
      <c r="A1" s="22"/>
      <c r="B1" s="121" t="s">
        <v>10</v>
      </c>
      <c r="C1" s="121"/>
      <c r="D1" s="121"/>
      <c r="E1" s="121"/>
      <c r="F1" s="121"/>
      <c r="G1" s="121"/>
      <c r="H1" s="121"/>
      <c r="I1" s="121"/>
      <c r="J1" s="22"/>
    </row>
    <row r="2" spans="1:10" ht="15" customHeight="1">
      <c r="A2" s="22"/>
      <c r="B2" s="132" t="s">
        <v>15</v>
      </c>
      <c r="C2" s="133"/>
      <c r="D2" s="133"/>
      <c r="E2" s="133"/>
      <c r="F2" s="133"/>
      <c r="G2" s="133"/>
      <c r="H2" s="133"/>
      <c r="I2" s="133"/>
      <c r="J2" s="22"/>
    </row>
    <row r="3" spans="1:10">
      <c r="A3" s="22"/>
      <c r="B3" s="21"/>
      <c r="C3" s="22"/>
      <c r="D3" s="22"/>
      <c r="E3" s="22"/>
      <c r="F3" s="22"/>
      <c r="G3" s="22"/>
      <c r="H3" s="22"/>
      <c r="I3" s="22"/>
      <c r="J3" s="22"/>
    </row>
    <row r="4" spans="1:10">
      <c r="A4" s="22"/>
      <c r="B4" s="122" t="s">
        <v>7</v>
      </c>
      <c r="C4" s="122"/>
      <c r="D4" s="122"/>
      <c r="E4" s="122"/>
      <c r="F4" s="122"/>
      <c r="G4" s="122"/>
      <c r="H4" s="122"/>
      <c r="I4" s="122"/>
      <c r="J4" s="22"/>
    </row>
    <row r="5" spans="1:10">
      <c r="A5" s="22"/>
      <c r="B5" s="122"/>
      <c r="C5" s="122"/>
      <c r="D5" s="122"/>
      <c r="E5" s="122"/>
      <c r="F5" s="122"/>
      <c r="G5" s="122"/>
      <c r="H5" s="122"/>
      <c r="I5" s="122"/>
      <c r="J5" s="22"/>
    </row>
    <row r="6" spans="1:10" ht="15" customHeight="1">
      <c r="A6" s="22"/>
      <c r="B6" s="122" t="s">
        <v>76</v>
      </c>
      <c r="C6" s="122"/>
      <c r="D6" s="122"/>
      <c r="E6" s="122"/>
      <c r="F6" s="122"/>
      <c r="G6" s="122"/>
      <c r="H6" s="122"/>
      <c r="I6" s="122"/>
      <c r="J6" s="22"/>
    </row>
    <row r="7" spans="1:10">
      <c r="A7" s="22"/>
      <c r="B7" s="122"/>
      <c r="C7" s="122"/>
      <c r="D7" s="122"/>
      <c r="E7" s="122"/>
      <c r="F7" s="122"/>
      <c r="G7" s="122"/>
      <c r="H7" s="122"/>
      <c r="I7" s="122"/>
      <c r="J7" s="22"/>
    </row>
    <row r="8" spans="1:10">
      <c r="A8" s="22"/>
      <c r="B8" s="122"/>
      <c r="C8" s="122"/>
      <c r="D8" s="122"/>
      <c r="E8" s="122"/>
      <c r="F8" s="122"/>
      <c r="G8" s="122"/>
      <c r="H8" s="122"/>
      <c r="I8" s="122"/>
      <c r="J8" s="22"/>
    </row>
    <row r="9" spans="1:10">
      <c r="A9" s="22"/>
      <c r="B9" s="49"/>
      <c r="C9" s="49"/>
      <c r="D9" s="49"/>
      <c r="E9" s="49"/>
      <c r="F9" s="49"/>
      <c r="G9" s="49"/>
      <c r="H9" s="49"/>
      <c r="I9" s="49"/>
      <c r="J9" s="22"/>
    </row>
    <row r="10" spans="1:10">
      <c r="A10" s="22"/>
      <c r="B10" s="24" t="s">
        <v>8</v>
      </c>
      <c r="C10" s="128"/>
      <c r="D10" s="129"/>
      <c r="E10" s="129"/>
      <c r="F10" s="129"/>
      <c r="G10" s="129"/>
      <c r="H10" s="129"/>
      <c r="I10" s="129"/>
      <c r="J10" s="22"/>
    </row>
    <row r="11" spans="1:10">
      <c r="A11" s="22"/>
      <c r="B11" s="24" t="s">
        <v>9</v>
      </c>
      <c r="C11" s="128"/>
      <c r="D11" s="129"/>
      <c r="E11" s="129"/>
      <c r="F11" s="129"/>
      <c r="G11" s="129"/>
      <c r="H11" s="129"/>
      <c r="I11" s="129"/>
      <c r="J11" s="22"/>
    </row>
    <row r="12" spans="1:10" ht="15.75" thickBot="1">
      <c r="A12" s="22"/>
      <c r="B12" s="25"/>
      <c r="C12" s="22"/>
      <c r="D12" s="22"/>
      <c r="E12" s="22"/>
      <c r="F12" s="22"/>
      <c r="G12" s="22"/>
      <c r="H12" s="22"/>
      <c r="I12" s="22"/>
      <c r="J12" s="22"/>
    </row>
    <row r="13" spans="1:10" ht="15.75" thickBot="1">
      <c r="A13" s="22"/>
      <c r="B13" s="59"/>
      <c r="C13" s="130" t="s">
        <v>4</v>
      </c>
      <c r="D13" s="131"/>
      <c r="E13" s="101">
        <v>2010</v>
      </c>
      <c r="F13" s="100" t="s">
        <v>51</v>
      </c>
      <c r="G13" s="101" t="s">
        <v>75</v>
      </c>
      <c r="H13" s="100" t="s">
        <v>52</v>
      </c>
      <c r="I13" s="34" t="s">
        <v>6</v>
      </c>
      <c r="J13" s="22"/>
    </row>
    <row r="14" spans="1:10" ht="15.75" thickBot="1">
      <c r="A14" s="22"/>
      <c r="B14" s="62" t="s">
        <v>46</v>
      </c>
      <c r="C14" s="60" t="s">
        <v>3</v>
      </c>
      <c r="D14" s="61" t="s">
        <v>1</v>
      </c>
      <c r="E14" s="6" t="s">
        <v>3</v>
      </c>
      <c r="F14" s="48" t="s">
        <v>1</v>
      </c>
      <c r="G14" s="4" t="s">
        <v>3</v>
      </c>
      <c r="H14" s="48" t="s">
        <v>1</v>
      </c>
      <c r="I14" s="35" t="s">
        <v>5</v>
      </c>
      <c r="J14" s="22"/>
    </row>
    <row r="15" spans="1:10">
      <c r="A15" s="22"/>
      <c r="B15" s="65"/>
      <c r="C15" s="15"/>
      <c r="D15" s="10">
        <f>C15*D18</f>
        <v>0</v>
      </c>
      <c r="E15" s="16"/>
      <c r="F15" s="2">
        <f>D15*E15</f>
        <v>0</v>
      </c>
      <c r="G15" s="19"/>
      <c r="H15" s="2">
        <f>D15*G15</f>
        <v>0</v>
      </c>
      <c r="I15" s="37" t="e">
        <f>(H15-F15)/F15</f>
        <v>#DIV/0!</v>
      </c>
      <c r="J15" s="22"/>
    </row>
    <row r="16" spans="1:10">
      <c r="A16" s="22"/>
      <c r="B16" s="64"/>
      <c r="C16" s="15"/>
      <c r="D16" s="10">
        <f>C16*D18</f>
        <v>0</v>
      </c>
      <c r="E16" s="16"/>
      <c r="F16" s="2">
        <f>D16*E16</f>
        <v>0</v>
      </c>
      <c r="G16" s="19"/>
      <c r="H16" s="2">
        <f>D16*G16</f>
        <v>0</v>
      </c>
      <c r="I16" s="38" t="e">
        <f>(H16-F16)/F16</f>
        <v>#DIV/0!</v>
      </c>
      <c r="J16" s="22"/>
    </row>
    <row r="17" spans="1:10" ht="15.75" thickBot="1">
      <c r="A17" s="22"/>
      <c r="B17" s="58" t="s">
        <v>2</v>
      </c>
      <c r="C17" s="1">
        <f>1-SUM(C15+C16)</f>
        <v>1</v>
      </c>
      <c r="D17" s="14">
        <f>D18*C17</f>
        <v>0</v>
      </c>
      <c r="E17" s="7" t="e">
        <f>F17/D17</f>
        <v>#DIV/0!</v>
      </c>
      <c r="F17" s="3">
        <f>F18-(F15+F16)</f>
        <v>0</v>
      </c>
      <c r="G17" s="20"/>
      <c r="H17" s="3">
        <f>D17*G17</f>
        <v>0</v>
      </c>
      <c r="I17" s="39" t="e">
        <f t="shared" ref="I17:I18" si="0">(H17-F17)/F17</f>
        <v>#DIV/0!</v>
      </c>
      <c r="J17" s="22"/>
    </row>
    <row r="18" spans="1:10" ht="15.75" thickBot="1">
      <c r="A18" s="22"/>
      <c r="B18" s="58" t="s">
        <v>0</v>
      </c>
      <c r="C18" s="12">
        <v>1</v>
      </c>
      <c r="D18" s="17"/>
      <c r="E18" s="18"/>
      <c r="F18" s="13">
        <f>D18*E18</f>
        <v>0</v>
      </c>
      <c r="G18" s="51" t="e">
        <f>H18/D18</f>
        <v>#DIV/0!</v>
      </c>
      <c r="H18" s="13">
        <f>H15+H16+H17</f>
        <v>0</v>
      </c>
      <c r="I18" s="52" t="e">
        <f t="shared" si="0"/>
        <v>#DIV/0!</v>
      </c>
      <c r="J18" s="22"/>
    </row>
    <row r="19" spans="1:10">
      <c r="A19" s="22"/>
      <c r="B19" s="22"/>
      <c r="C19" s="26"/>
      <c r="D19" s="27"/>
      <c r="E19" s="28"/>
      <c r="F19" s="29"/>
      <c r="G19" s="26"/>
      <c r="H19" s="22"/>
      <c r="I19" s="22"/>
      <c r="J19" s="22"/>
    </row>
    <row r="20" spans="1:10">
      <c r="A20" s="22"/>
      <c r="B20" s="126" t="s">
        <v>43</v>
      </c>
      <c r="C20" s="126"/>
      <c r="D20" s="134"/>
      <c r="E20" s="134"/>
      <c r="F20" s="134"/>
      <c r="G20" s="134"/>
      <c r="H20" s="134"/>
      <c r="I20" s="134"/>
      <c r="J20" s="22"/>
    </row>
    <row r="21" spans="1:10">
      <c r="A21" s="22"/>
      <c r="B21" s="127" t="s">
        <v>73</v>
      </c>
      <c r="C21" s="127"/>
      <c r="D21" s="127"/>
      <c r="E21" s="127"/>
      <c r="F21" s="127"/>
      <c r="G21" s="127"/>
      <c r="H21" s="127"/>
      <c r="I21" s="127"/>
      <c r="J21" s="22"/>
    </row>
    <row r="22" spans="1:10" ht="15" customHeight="1">
      <c r="A22" s="22"/>
      <c r="B22" s="122" t="s">
        <v>48</v>
      </c>
      <c r="C22" s="122"/>
      <c r="D22" s="122"/>
      <c r="E22" s="122"/>
      <c r="F22" s="122"/>
      <c r="G22" s="122"/>
      <c r="H22" s="122"/>
      <c r="I22" s="122"/>
      <c r="J22" s="22"/>
    </row>
    <row r="23" spans="1:10">
      <c r="A23" s="22"/>
      <c r="B23" s="122"/>
      <c r="C23" s="122"/>
      <c r="D23" s="122"/>
      <c r="E23" s="122"/>
      <c r="F23" s="122"/>
      <c r="G23" s="122"/>
      <c r="H23" s="122"/>
      <c r="I23" s="122"/>
      <c r="J23" s="22"/>
    </row>
    <row r="24" spans="1:10">
      <c r="A24" s="22"/>
      <c r="B24" s="122"/>
      <c r="C24" s="122"/>
      <c r="D24" s="122"/>
      <c r="E24" s="122"/>
      <c r="F24" s="122"/>
      <c r="G24" s="122"/>
      <c r="H24" s="122"/>
      <c r="I24" s="122"/>
      <c r="J24" s="22"/>
    </row>
    <row r="25" spans="1:10">
      <c r="A25" s="22"/>
      <c r="B25" s="47"/>
      <c r="C25" s="47"/>
      <c r="D25" s="47"/>
      <c r="E25" s="47"/>
      <c r="F25" s="47"/>
      <c r="G25" s="47"/>
      <c r="H25" s="47"/>
      <c r="I25" s="47"/>
      <c r="J25" s="22"/>
    </row>
    <row r="26" spans="1:10">
      <c r="A26" s="22"/>
      <c r="B26" s="30" t="s">
        <v>32</v>
      </c>
      <c r="C26" s="30"/>
      <c r="D26" s="30"/>
      <c r="E26" s="30"/>
      <c r="F26" s="30"/>
      <c r="G26" s="30"/>
      <c r="H26" s="30"/>
      <c r="I26" s="31" t="s">
        <v>12</v>
      </c>
      <c r="J26" s="22"/>
    </row>
    <row r="27" spans="1:10">
      <c r="A27" s="22"/>
      <c r="B27" s="33" t="s">
        <v>11</v>
      </c>
      <c r="C27" s="22"/>
      <c r="D27" s="22"/>
      <c r="E27" s="22"/>
      <c r="F27" s="22"/>
      <c r="G27" s="22"/>
      <c r="H27" s="22"/>
      <c r="I27" s="22"/>
      <c r="J27" s="22"/>
    </row>
    <row r="28" spans="1:10">
      <c r="A28" s="22"/>
      <c r="B28" s="22"/>
      <c r="C28" s="22"/>
      <c r="D28" s="22"/>
      <c r="E28" s="22"/>
      <c r="F28" s="22"/>
      <c r="G28" s="22"/>
      <c r="H28" s="22"/>
      <c r="I28" s="22"/>
      <c r="J28" s="22"/>
    </row>
  </sheetData>
  <mergeCells count="11">
    <mergeCell ref="C11:I11"/>
    <mergeCell ref="B1:I1"/>
    <mergeCell ref="B2:I2"/>
    <mergeCell ref="B4:I5"/>
    <mergeCell ref="B6:I8"/>
    <mergeCell ref="C10:I10"/>
    <mergeCell ref="B22:I24"/>
    <mergeCell ref="C13:D13"/>
    <mergeCell ref="B20:C20"/>
    <mergeCell ref="B21:I21"/>
    <mergeCell ref="D20:I20"/>
  </mergeCells>
  <printOptions horizontalCentered="1"/>
  <pageMargins left="0.7" right="0.7" top="0.75" bottom="0.75" header="0.3" footer="0.3"/>
  <pageSetup orientation="landscape" horizontalDpi="300" verticalDpi="300" r:id="rId1"/>
  <legacyDrawing r:id="rId2"/>
</worksheet>
</file>

<file path=xl/worksheets/sheet6.xml><?xml version="1.0" encoding="utf-8"?>
<worksheet xmlns="http://schemas.openxmlformats.org/spreadsheetml/2006/main" xmlns:r="http://schemas.openxmlformats.org/officeDocument/2006/relationships">
  <dimension ref="A1:J29"/>
  <sheetViews>
    <sheetView zoomScale="90" workbookViewId="0">
      <selection activeCell="D19" sqref="D19"/>
    </sheetView>
  </sheetViews>
  <sheetFormatPr defaultRowHeight="15"/>
  <cols>
    <col min="2" max="2" width="20.85546875" customWidth="1"/>
    <col min="3" max="9" width="14.7109375" customWidth="1"/>
  </cols>
  <sheetData>
    <row r="1" spans="1:10" ht="18.75">
      <c r="B1" s="121" t="s">
        <v>10</v>
      </c>
      <c r="C1" s="121"/>
      <c r="D1" s="121"/>
      <c r="E1" s="121"/>
      <c r="F1" s="121"/>
      <c r="G1" s="121"/>
      <c r="H1" s="121"/>
      <c r="I1" s="121"/>
      <c r="J1" s="22"/>
    </row>
    <row r="2" spans="1:10" ht="15" customHeight="1">
      <c r="B2" s="132" t="s">
        <v>15</v>
      </c>
      <c r="C2" s="133"/>
      <c r="D2" s="133"/>
      <c r="E2" s="133"/>
      <c r="F2" s="133"/>
      <c r="G2" s="133"/>
      <c r="H2" s="133"/>
      <c r="I2" s="133"/>
      <c r="J2" s="22"/>
    </row>
    <row r="3" spans="1:10">
      <c r="B3" s="21"/>
      <c r="C3" s="22"/>
      <c r="D3" s="22"/>
      <c r="E3" s="22"/>
      <c r="F3" s="22"/>
      <c r="G3" s="22"/>
      <c r="H3" s="22"/>
      <c r="I3" s="22"/>
      <c r="J3" s="22"/>
    </row>
    <row r="4" spans="1:10">
      <c r="B4" s="122" t="s">
        <v>7</v>
      </c>
      <c r="C4" s="122"/>
      <c r="D4" s="122"/>
      <c r="E4" s="122"/>
      <c r="F4" s="122"/>
      <c r="G4" s="122"/>
      <c r="H4" s="122"/>
      <c r="I4" s="122"/>
      <c r="J4" s="22"/>
    </row>
    <row r="5" spans="1:10">
      <c r="B5" s="122"/>
      <c r="C5" s="122"/>
      <c r="D5" s="122"/>
      <c r="E5" s="122"/>
      <c r="F5" s="122"/>
      <c r="G5" s="122"/>
      <c r="H5" s="122"/>
      <c r="I5" s="122"/>
      <c r="J5" s="22"/>
    </row>
    <row r="6" spans="1:10" ht="15" customHeight="1">
      <c r="B6" s="122" t="s">
        <v>76</v>
      </c>
      <c r="C6" s="122"/>
      <c r="D6" s="122"/>
      <c r="E6" s="122"/>
      <c r="F6" s="122"/>
      <c r="G6" s="122"/>
      <c r="H6" s="122"/>
      <c r="I6" s="122"/>
      <c r="J6" s="22"/>
    </row>
    <row r="7" spans="1:10">
      <c r="B7" s="122"/>
      <c r="C7" s="122"/>
      <c r="D7" s="122"/>
      <c r="E7" s="122"/>
      <c r="F7" s="122"/>
      <c r="G7" s="122"/>
      <c r="H7" s="122"/>
      <c r="I7" s="122"/>
      <c r="J7" s="22"/>
    </row>
    <row r="8" spans="1:10">
      <c r="B8" s="122"/>
      <c r="C8" s="122"/>
      <c r="D8" s="122"/>
      <c r="E8" s="122"/>
      <c r="F8" s="122"/>
      <c r="G8" s="122"/>
      <c r="H8" s="122"/>
      <c r="I8" s="122"/>
      <c r="J8" s="22"/>
    </row>
    <row r="9" spans="1:10">
      <c r="A9" s="22"/>
      <c r="B9" s="96"/>
      <c r="C9" s="96"/>
      <c r="D9" s="96"/>
      <c r="E9" s="96"/>
      <c r="F9" s="96"/>
      <c r="G9" s="96"/>
      <c r="H9" s="96"/>
      <c r="I9" s="96"/>
      <c r="J9" s="22"/>
    </row>
    <row r="10" spans="1:10">
      <c r="A10" s="22"/>
      <c r="B10" s="24" t="s">
        <v>8</v>
      </c>
      <c r="C10" s="128"/>
      <c r="D10" s="129"/>
      <c r="E10" s="129"/>
      <c r="F10" s="129"/>
      <c r="G10" s="129"/>
      <c r="H10" s="129"/>
      <c r="I10" s="129"/>
      <c r="J10" s="22"/>
    </row>
    <row r="11" spans="1:10">
      <c r="A11" s="22"/>
      <c r="B11" s="24" t="s">
        <v>9</v>
      </c>
      <c r="C11" s="128"/>
      <c r="D11" s="129"/>
      <c r="E11" s="129"/>
      <c r="F11" s="129"/>
      <c r="G11" s="129"/>
      <c r="H11" s="129"/>
      <c r="I11" s="129"/>
      <c r="J11" s="22"/>
    </row>
    <row r="12" spans="1:10" ht="15.75" thickBot="1">
      <c r="A12" s="22"/>
      <c r="B12" s="95"/>
      <c r="C12" s="22"/>
      <c r="D12" s="22"/>
      <c r="E12" s="22"/>
      <c r="F12" s="22"/>
      <c r="G12" s="22"/>
      <c r="H12" s="22"/>
      <c r="I12" s="22"/>
      <c r="J12" s="22"/>
    </row>
    <row r="13" spans="1:10" ht="15.75" thickBot="1">
      <c r="A13" s="22"/>
      <c r="B13" s="95"/>
      <c r="C13" s="130" t="s">
        <v>4</v>
      </c>
      <c r="D13" s="131"/>
      <c r="E13" s="101">
        <v>2010</v>
      </c>
      <c r="F13" s="100" t="s">
        <v>51</v>
      </c>
      <c r="G13" s="101">
        <v>2015</v>
      </c>
      <c r="H13" s="100" t="s">
        <v>52</v>
      </c>
      <c r="I13" s="34" t="s">
        <v>6</v>
      </c>
      <c r="J13" s="22"/>
    </row>
    <row r="14" spans="1:10" ht="15.75" thickBot="1">
      <c r="A14" s="22"/>
      <c r="B14" s="62" t="s">
        <v>46</v>
      </c>
      <c r="C14" s="60" t="s">
        <v>3</v>
      </c>
      <c r="D14" s="61" t="s">
        <v>1</v>
      </c>
      <c r="E14" s="6" t="s">
        <v>3</v>
      </c>
      <c r="F14" s="94" t="s">
        <v>1</v>
      </c>
      <c r="G14" s="4" t="s">
        <v>3</v>
      </c>
      <c r="H14" s="94" t="s">
        <v>1</v>
      </c>
      <c r="I14" s="35" t="s">
        <v>5</v>
      </c>
      <c r="J14" s="22"/>
    </row>
    <row r="15" spans="1:10" ht="15.75" thickBot="1">
      <c r="A15" s="22"/>
      <c r="B15" s="63"/>
      <c r="C15" s="15"/>
      <c r="D15" s="10">
        <f>C15*D19</f>
        <v>0</v>
      </c>
      <c r="E15" s="16"/>
      <c r="F15" s="2">
        <f>D15*E15</f>
        <v>0</v>
      </c>
      <c r="G15" s="19"/>
      <c r="H15" s="2">
        <f>D15*G15</f>
        <v>0</v>
      </c>
      <c r="I15" s="37" t="e">
        <f>(H15-F15)/F15</f>
        <v>#DIV/0!</v>
      </c>
      <c r="J15" s="22"/>
    </row>
    <row r="16" spans="1:10">
      <c r="A16" s="22"/>
      <c r="B16" s="64"/>
      <c r="C16" s="15"/>
      <c r="D16" s="10">
        <f>C16*D19</f>
        <v>0</v>
      </c>
      <c r="E16" s="16"/>
      <c r="F16" s="2">
        <f>D16*E16</f>
        <v>0</v>
      </c>
      <c r="G16" s="19"/>
      <c r="H16" s="2">
        <f>D16*G16</f>
        <v>0</v>
      </c>
      <c r="I16" s="37" t="e">
        <f>(H16-F16)/F16</f>
        <v>#DIV/0!</v>
      </c>
      <c r="J16" s="22"/>
    </row>
    <row r="17" spans="1:10">
      <c r="A17" s="22"/>
      <c r="B17" s="64"/>
      <c r="C17" s="15"/>
      <c r="D17" s="10">
        <f>C17*D19</f>
        <v>0</v>
      </c>
      <c r="E17" s="16"/>
      <c r="F17" s="2">
        <f>D17*E17</f>
        <v>0</v>
      </c>
      <c r="G17" s="19"/>
      <c r="H17" s="2">
        <f>D17*G17</f>
        <v>0</v>
      </c>
      <c r="I17" s="38" t="e">
        <f>(H17-F17)/F17</f>
        <v>#DIV/0!</v>
      </c>
      <c r="J17" s="22"/>
    </row>
    <row r="18" spans="1:10" ht="15.75" thickBot="1">
      <c r="A18" s="22"/>
      <c r="B18" s="58" t="s">
        <v>2</v>
      </c>
      <c r="C18" s="50">
        <f>1-SUM(C15:C17)</f>
        <v>1</v>
      </c>
      <c r="D18" s="14">
        <f>C18*D19</f>
        <v>0</v>
      </c>
      <c r="E18" s="7" t="e">
        <f>F18/D18</f>
        <v>#DIV/0!</v>
      </c>
      <c r="F18" s="3">
        <f>F19-(F15+F16+F17)</f>
        <v>0</v>
      </c>
      <c r="G18" s="20"/>
      <c r="H18" s="3">
        <f>D18*G18</f>
        <v>0</v>
      </c>
      <c r="I18" s="39" t="e">
        <f t="shared" ref="I18:I19" si="0">(H18-F18)/F18</f>
        <v>#DIV/0!</v>
      </c>
      <c r="J18" s="22"/>
    </row>
    <row r="19" spans="1:10" ht="15.75" thickBot="1">
      <c r="A19" s="22"/>
      <c r="B19" s="58" t="s">
        <v>0</v>
      </c>
      <c r="C19" s="12">
        <f>SUM(C15:C18)</f>
        <v>1</v>
      </c>
      <c r="D19" s="17"/>
      <c r="E19" s="18"/>
      <c r="F19" s="13">
        <f>D19*E19</f>
        <v>0</v>
      </c>
      <c r="G19" s="51" t="e">
        <f>H19/D19</f>
        <v>#DIV/0!</v>
      </c>
      <c r="H19" s="13">
        <f>H15+H16+H17+H18</f>
        <v>0</v>
      </c>
      <c r="I19" s="52" t="e">
        <f t="shared" si="0"/>
        <v>#DIV/0!</v>
      </c>
      <c r="J19" s="22"/>
    </row>
    <row r="20" spans="1:10">
      <c r="A20" s="22"/>
      <c r="B20" s="22"/>
      <c r="C20" s="26"/>
      <c r="D20" s="27"/>
      <c r="E20" s="28"/>
      <c r="F20" s="29"/>
      <c r="G20" s="26"/>
      <c r="H20" s="22"/>
      <c r="I20" s="22"/>
      <c r="J20" s="22"/>
    </row>
    <row r="21" spans="1:10">
      <c r="A21" s="22"/>
      <c r="B21" s="126" t="s">
        <v>42</v>
      </c>
      <c r="C21" s="126"/>
      <c r="D21" s="134"/>
      <c r="E21" s="134"/>
      <c r="F21" s="134"/>
      <c r="G21" s="134"/>
      <c r="H21" s="134"/>
      <c r="I21" s="134"/>
      <c r="J21" s="22"/>
    </row>
    <row r="22" spans="1:10">
      <c r="A22" s="22"/>
      <c r="B22" s="127" t="s">
        <v>73</v>
      </c>
      <c r="C22" s="127"/>
      <c r="D22" s="127"/>
      <c r="E22" s="127"/>
      <c r="F22" s="127"/>
      <c r="G22" s="127"/>
      <c r="H22" s="127"/>
      <c r="I22" s="127"/>
      <c r="J22" s="22"/>
    </row>
    <row r="23" spans="1:10" ht="15" customHeight="1">
      <c r="A23" s="22"/>
      <c r="B23" s="122" t="s">
        <v>48</v>
      </c>
      <c r="C23" s="122"/>
      <c r="D23" s="122"/>
      <c r="E23" s="122"/>
      <c r="F23" s="122"/>
      <c r="G23" s="122"/>
      <c r="H23" s="122"/>
      <c r="I23" s="122"/>
      <c r="J23" s="22"/>
    </row>
    <row r="24" spans="1:10">
      <c r="A24" s="22"/>
      <c r="B24" s="122"/>
      <c r="C24" s="122"/>
      <c r="D24" s="122"/>
      <c r="E24" s="122"/>
      <c r="F24" s="122"/>
      <c r="G24" s="122"/>
      <c r="H24" s="122"/>
      <c r="I24" s="122"/>
      <c r="J24" s="22"/>
    </row>
    <row r="25" spans="1:10">
      <c r="A25" s="22"/>
      <c r="B25" s="122"/>
      <c r="C25" s="122"/>
      <c r="D25" s="122"/>
      <c r="E25" s="122"/>
      <c r="F25" s="122"/>
      <c r="G25" s="122"/>
      <c r="H25" s="122"/>
      <c r="I25" s="122"/>
      <c r="J25" s="22"/>
    </row>
    <row r="26" spans="1:10">
      <c r="A26" s="22"/>
      <c r="B26" s="93"/>
      <c r="C26" s="93"/>
      <c r="D26" s="93"/>
      <c r="E26" s="93"/>
      <c r="F26" s="93"/>
      <c r="G26" s="93"/>
      <c r="H26" s="93"/>
      <c r="I26" s="93"/>
      <c r="J26" s="22"/>
    </row>
    <row r="27" spans="1:10">
      <c r="A27" s="22"/>
      <c r="B27" s="30" t="s">
        <v>32</v>
      </c>
      <c r="C27" s="30"/>
      <c r="D27" s="30"/>
      <c r="E27" s="30"/>
      <c r="F27" s="30"/>
      <c r="G27" s="30"/>
      <c r="H27" s="30"/>
      <c r="I27" s="31" t="s">
        <v>12</v>
      </c>
      <c r="J27" s="22"/>
    </row>
    <row r="28" spans="1:10">
      <c r="A28" s="22"/>
      <c r="B28" s="33" t="s">
        <v>11</v>
      </c>
      <c r="C28" s="22"/>
      <c r="D28" s="22"/>
      <c r="E28" s="22"/>
      <c r="F28" s="22"/>
      <c r="G28" s="22"/>
      <c r="H28" s="22"/>
      <c r="I28" s="22"/>
      <c r="J28" s="22"/>
    </row>
    <row r="29" spans="1:10">
      <c r="A29" s="22"/>
      <c r="B29" s="22"/>
      <c r="C29" s="22"/>
      <c r="D29" s="22"/>
      <c r="E29" s="22"/>
      <c r="F29" s="22"/>
      <c r="G29" s="22"/>
      <c r="H29" s="22"/>
      <c r="I29" s="22"/>
      <c r="J29" s="22"/>
    </row>
  </sheetData>
  <mergeCells count="11">
    <mergeCell ref="C11:I11"/>
    <mergeCell ref="B1:I1"/>
    <mergeCell ref="B2:I2"/>
    <mergeCell ref="B4:I5"/>
    <mergeCell ref="B6:I8"/>
    <mergeCell ref="C10:I10"/>
    <mergeCell ref="B23:I25"/>
    <mergeCell ref="C13:D13"/>
    <mergeCell ref="B21:C21"/>
    <mergeCell ref="D21:I21"/>
    <mergeCell ref="B22:I22"/>
  </mergeCells>
  <printOptions horizontalCentered="1"/>
  <pageMargins left="0.7" right="0.7" top="0.75" bottom="0.75" header="0.3" footer="0.3"/>
  <pageSetup orientation="landscape" horizontalDpi="300" verticalDpi="300" r:id="rId1"/>
  <legacyDrawing r:id="rId2"/>
</worksheet>
</file>

<file path=xl/worksheets/sheet7.xml><?xml version="1.0" encoding="utf-8"?>
<worksheet xmlns="http://schemas.openxmlformats.org/spreadsheetml/2006/main" xmlns:r="http://schemas.openxmlformats.org/officeDocument/2006/relationships">
  <dimension ref="A1:J30"/>
  <sheetViews>
    <sheetView zoomScale="90" workbookViewId="0">
      <selection activeCell="C11" sqref="C11:I11"/>
    </sheetView>
  </sheetViews>
  <sheetFormatPr defaultRowHeight="15"/>
  <cols>
    <col min="2" max="2" width="20.85546875" customWidth="1"/>
    <col min="3" max="9" width="14.7109375" customWidth="1"/>
  </cols>
  <sheetData>
    <row r="1" spans="1:10" ht="18.75">
      <c r="A1" s="22"/>
      <c r="B1" s="121" t="s">
        <v>10</v>
      </c>
      <c r="C1" s="121"/>
      <c r="D1" s="121"/>
      <c r="E1" s="121"/>
      <c r="F1" s="121"/>
      <c r="G1" s="121"/>
      <c r="H1" s="121"/>
      <c r="I1" s="121"/>
      <c r="J1" s="22"/>
    </row>
    <row r="2" spans="1:10" ht="15" customHeight="1">
      <c r="A2" s="22"/>
      <c r="B2" s="132" t="s">
        <v>15</v>
      </c>
      <c r="C2" s="133"/>
      <c r="D2" s="133"/>
      <c r="E2" s="133"/>
      <c r="F2" s="133"/>
      <c r="G2" s="133"/>
      <c r="H2" s="133"/>
      <c r="I2" s="133"/>
      <c r="J2" s="22"/>
    </row>
    <row r="3" spans="1:10">
      <c r="A3" s="22"/>
      <c r="B3" s="21"/>
      <c r="C3" s="22"/>
      <c r="D3" s="22"/>
      <c r="E3" s="22"/>
      <c r="F3" s="22"/>
      <c r="G3" s="22"/>
      <c r="H3" s="22"/>
      <c r="I3" s="22"/>
      <c r="J3" s="22"/>
    </row>
    <row r="4" spans="1:10">
      <c r="A4" s="22"/>
      <c r="B4" s="122" t="s">
        <v>7</v>
      </c>
      <c r="C4" s="122"/>
      <c r="D4" s="122"/>
      <c r="E4" s="122"/>
      <c r="F4" s="122"/>
      <c r="G4" s="122"/>
      <c r="H4" s="122"/>
      <c r="I4" s="122"/>
      <c r="J4" s="22"/>
    </row>
    <row r="5" spans="1:10">
      <c r="A5" s="22"/>
      <c r="B5" s="122"/>
      <c r="C5" s="122"/>
      <c r="D5" s="122"/>
      <c r="E5" s="122"/>
      <c r="F5" s="122"/>
      <c r="G5" s="122"/>
      <c r="H5" s="122"/>
      <c r="I5" s="122"/>
      <c r="J5" s="22"/>
    </row>
    <row r="6" spans="1:10" ht="15" customHeight="1">
      <c r="A6" s="22"/>
      <c r="B6" s="122" t="s">
        <v>76</v>
      </c>
      <c r="C6" s="122"/>
      <c r="D6" s="122"/>
      <c r="E6" s="122"/>
      <c r="F6" s="122"/>
      <c r="G6" s="122"/>
      <c r="H6" s="122"/>
      <c r="I6" s="122"/>
      <c r="J6" s="22"/>
    </row>
    <row r="7" spans="1:10">
      <c r="A7" s="22"/>
      <c r="B7" s="122"/>
      <c r="C7" s="122"/>
      <c r="D7" s="122"/>
      <c r="E7" s="122"/>
      <c r="F7" s="122"/>
      <c r="G7" s="122"/>
      <c r="H7" s="122"/>
      <c r="I7" s="122"/>
      <c r="J7" s="22"/>
    </row>
    <row r="8" spans="1:10">
      <c r="A8" s="22"/>
      <c r="B8" s="122"/>
      <c r="C8" s="122"/>
      <c r="D8" s="122"/>
      <c r="E8" s="122"/>
      <c r="F8" s="122"/>
      <c r="G8" s="122"/>
      <c r="H8" s="122"/>
      <c r="I8" s="122"/>
      <c r="J8" s="22"/>
    </row>
    <row r="9" spans="1:10">
      <c r="A9" s="22"/>
      <c r="B9" s="56"/>
      <c r="C9" s="56"/>
      <c r="D9" s="56"/>
      <c r="E9" s="56"/>
      <c r="F9" s="56"/>
      <c r="G9" s="56"/>
      <c r="H9" s="56"/>
      <c r="I9" s="56"/>
      <c r="J9" s="22"/>
    </row>
    <row r="10" spans="1:10">
      <c r="A10" s="22"/>
      <c r="B10" s="24" t="s">
        <v>8</v>
      </c>
      <c r="C10" s="128" t="s">
        <v>108</v>
      </c>
      <c r="D10" s="129"/>
      <c r="E10" s="129"/>
      <c r="F10" s="129"/>
      <c r="G10" s="129"/>
      <c r="H10" s="129"/>
      <c r="I10" s="129"/>
      <c r="J10" s="22"/>
    </row>
    <row r="11" spans="1:10">
      <c r="A11" s="22"/>
      <c r="B11" s="24" t="s">
        <v>9</v>
      </c>
      <c r="C11" s="128" t="s">
        <v>107</v>
      </c>
      <c r="D11" s="129"/>
      <c r="E11" s="129"/>
      <c r="F11" s="129"/>
      <c r="G11" s="129"/>
      <c r="H11" s="129"/>
      <c r="I11" s="129"/>
      <c r="J11" s="22"/>
    </row>
    <row r="12" spans="1:10" ht="15.75" thickBot="1">
      <c r="A12" s="22"/>
      <c r="B12" s="57"/>
      <c r="C12" s="22"/>
      <c r="D12" s="22"/>
      <c r="E12" s="22"/>
      <c r="F12" s="22"/>
      <c r="G12" s="22"/>
      <c r="H12" s="22"/>
      <c r="I12" s="22"/>
      <c r="J12" s="22"/>
    </row>
    <row r="13" spans="1:10" ht="15.75" thickBot="1">
      <c r="A13" s="22"/>
      <c r="B13" s="57"/>
      <c r="C13" s="130" t="s">
        <v>4</v>
      </c>
      <c r="D13" s="131"/>
      <c r="E13" s="101">
        <v>2010</v>
      </c>
      <c r="F13" s="100" t="s">
        <v>51</v>
      </c>
      <c r="G13" s="101" t="s">
        <v>75</v>
      </c>
      <c r="H13" s="100" t="s">
        <v>52</v>
      </c>
      <c r="I13" s="34" t="s">
        <v>6</v>
      </c>
      <c r="J13" s="22"/>
    </row>
    <row r="14" spans="1:10" ht="15.75" thickBot="1">
      <c r="A14" s="22"/>
      <c r="B14" s="62" t="s">
        <v>46</v>
      </c>
      <c r="C14" s="60" t="s">
        <v>3</v>
      </c>
      <c r="D14" s="61" t="s">
        <v>1</v>
      </c>
      <c r="E14" s="6" t="s">
        <v>3</v>
      </c>
      <c r="F14" s="55" t="s">
        <v>1</v>
      </c>
      <c r="G14" s="4" t="s">
        <v>3</v>
      </c>
      <c r="H14" s="55" t="s">
        <v>1</v>
      </c>
      <c r="I14" s="35" t="s">
        <v>5</v>
      </c>
      <c r="J14" s="22"/>
    </row>
    <row r="15" spans="1:10" ht="15.75" thickBot="1">
      <c r="A15" s="22"/>
      <c r="B15" s="63" t="s">
        <v>61</v>
      </c>
      <c r="C15" s="15">
        <v>7.0000000000000007E-2</v>
      </c>
      <c r="D15" s="10">
        <f>C15*D20</f>
        <v>1050</v>
      </c>
      <c r="E15" s="16">
        <v>0.35</v>
      </c>
      <c r="F15" s="2">
        <f>D15*E15</f>
        <v>367.5</v>
      </c>
      <c r="G15" s="19">
        <v>0.26</v>
      </c>
      <c r="H15" s="2">
        <f>D15*G15</f>
        <v>273</v>
      </c>
      <c r="I15" s="37">
        <f>(H15-F15)/F15</f>
        <v>-0.25714285714285712</v>
      </c>
      <c r="J15" s="22"/>
    </row>
    <row r="16" spans="1:10" ht="15.75" thickBot="1">
      <c r="A16" s="22"/>
      <c r="B16" s="64" t="s">
        <v>53</v>
      </c>
      <c r="C16" s="15">
        <v>0.21</v>
      </c>
      <c r="D16" s="10">
        <f>C16*D20</f>
        <v>3150</v>
      </c>
      <c r="E16" s="16">
        <v>0.37</v>
      </c>
      <c r="F16" s="2">
        <f>D16*E16</f>
        <v>1165.5</v>
      </c>
      <c r="G16" s="19">
        <v>0.28000000000000003</v>
      </c>
      <c r="H16" s="2">
        <f>D16*G16</f>
        <v>882.00000000000011</v>
      </c>
      <c r="I16" s="37">
        <f>(H16-F16)/F16</f>
        <v>-0.24324324324324315</v>
      </c>
      <c r="J16" s="22"/>
    </row>
    <row r="17" spans="1:10">
      <c r="A17" s="22"/>
      <c r="B17" s="64" t="s">
        <v>54</v>
      </c>
      <c r="C17" s="15">
        <v>0.35</v>
      </c>
      <c r="D17" s="10">
        <f>C17*D20</f>
        <v>5250</v>
      </c>
      <c r="E17" s="16">
        <v>0.4</v>
      </c>
      <c r="F17" s="2">
        <f>D17*E17</f>
        <v>2100</v>
      </c>
      <c r="G17" s="19">
        <v>0.3</v>
      </c>
      <c r="H17" s="2">
        <f>D17*G17</f>
        <v>1575</v>
      </c>
      <c r="I17" s="37">
        <f>(H17-F17)/F17</f>
        <v>-0.25</v>
      </c>
      <c r="J17" s="22"/>
    </row>
    <row r="18" spans="1:10">
      <c r="A18" s="22"/>
      <c r="B18" s="64" t="s">
        <v>82</v>
      </c>
      <c r="C18" s="15">
        <v>0.05</v>
      </c>
      <c r="D18" s="10">
        <f>C18*D20</f>
        <v>750</v>
      </c>
      <c r="E18" s="16">
        <v>0.37</v>
      </c>
      <c r="F18" s="2">
        <f>D18*E18</f>
        <v>277.5</v>
      </c>
      <c r="G18" s="19">
        <v>0.33</v>
      </c>
      <c r="H18" s="2">
        <f>D18*G18</f>
        <v>247.5</v>
      </c>
      <c r="I18" s="38">
        <f>(H18-F18)/F18</f>
        <v>-0.10810810810810811</v>
      </c>
      <c r="J18" s="22"/>
    </row>
    <row r="19" spans="1:10" ht="15.75" thickBot="1">
      <c r="A19" s="22"/>
      <c r="B19" s="58" t="s">
        <v>2</v>
      </c>
      <c r="C19" s="50">
        <f>1-SUM(C15:C18)</f>
        <v>0.31999999999999995</v>
      </c>
      <c r="D19" s="14">
        <f>C19*D20</f>
        <v>4799.9999999999991</v>
      </c>
      <c r="E19" s="7">
        <f>F19/D19</f>
        <v>0.18531250000000005</v>
      </c>
      <c r="F19" s="3">
        <f>F20-(F15+F16+F17+F18)</f>
        <v>889.5</v>
      </c>
      <c r="G19" s="20">
        <v>0.18</v>
      </c>
      <c r="H19" s="3">
        <f>D19*G19</f>
        <v>863.99999999999977</v>
      </c>
      <c r="I19" s="39">
        <f t="shared" ref="I19:I20" si="0">(H19-F19)/F19</f>
        <v>-2.8667790893760797E-2</v>
      </c>
      <c r="J19" s="22"/>
    </row>
    <row r="20" spans="1:10" ht="15.75" thickBot="1">
      <c r="A20" s="22"/>
      <c r="B20" s="58" t="s">
        <v>0</v>
      </c>
      <c r="C20" s="12">
        <f>SUM(C15:C19)</f>
        <v>1</v>
      </c>
      <c r="D20" s="17">
        <v>15000</v>
      </c>
      <c r="E20" s="18">
        <v>0.32</v>
      </c>
      <c r="F20" s="13">
        <f>D20*E20</f>
        <v>4800</v>
      </c>
      <c r="G20" s="51">
        <f>H20/D20</f>
        <v>0.25609999999999999</v>
      </c>
      <c r="H20" s="13">
        <f>SUM(H15:H19)</f>
        <v>3841.5</v>
      </c>
      <c r="I20" s="52">
        <f t="shared" si="0"/>
        <v>-0.19968749999999999</v>
      </c>
      <c r="J20" s="22"/>
    </row>
    <row r="21" spans="1:10">
      <c r="A21" s="22"/>
      <c r="B21" s="22"/>
      <c r="C21" s="26"/>
      <c r="D21" s="27"/>
      <c r="E21" s="28"/>
      <c r="F21" s="29"/>
      <c r="G21" s="26"/>
      <c r="H21" s="22"/>
      <c r="I21" s="22"/>
      <c r="J21" s="22"/>
    </row>
    <row r="22" spans="1:10">
      <c r="A22" s="22"/>
      <c r="B22" s="126" t="s">
        <v>42</v>
      </c>
      <c r="C22" s="126"/>
      <c r="D22" s="134" t="s">
        <v>49</v>
      </c>
      <c r="E22" s="134"/>
      <c r="F22" s="134"/>
      <c r="G22" s="134"/>
      <c r="H22" s="134"/>
      <c r="I22" s="134"/>
      <c r="J22" s="22"/>
    </row>
    <row r="23" spans="1:10">
      <c r="A23" s="22"/>
      <c r="B23" s="127" t="s">
        <v>47</v>
      </c>
      <c r="C23" s="127"/>
      <c r="D23" s="127"/>
      <c r="E23" s="127"/>
      <c r="F23" s="127"/>
      <c r="G23" s="127"/>
      <c r="H23" s="127"/>
      <c r="I23" s="127"/>
      <c r="J23" s="22"/>
    </row>
    <row r="24" spans="1:10" ht="15" customHeight="1">
      <c r="A24" s="22"/>
      <c r="B24" s="122" t="s">
        <v>48</v>
      </c>
      <c r="C24" s="122"/>
      <c r="D24" s="122"/>
      <c r="E24" s="122"/>
      <c r="F24" s="122"/>
      <c r="G24" s="122"/>
      <c r="H24" s="122"/>
      <c r="I24" s="122"/>
      <c r="J24" s="22"/>
    </row>
    <row r="25" spans="1:10">
      <c r="A25" s="22"/>
      <c r="B25" s="122"/>
      <c r="C25" s="122"/>
      <c r="D25" s="122"/>
      <c r="E25" s="122"/>
      <c r="F25" s="122"/>
      <c r="G25" s="122"/>
      <c r="H25" s="122"/>
      <c r="I25" s="122"/>
      <c r="J25" s="22"/>
    </row>
    <row r="26" spans="1:10">
      <c r="A26" s="22"/>
      <c r="B26" s="122"/>
      <c r="C26" s="122"/>
      <c r="D26" s="122"/>
      <c r="E26" s="122"/>
      <c r="F26" s="122"/>
      <c r="G26" s="122"/>
      <c r="H26" s="122"/>
      <c r="I26" s="122"/>
      <c r="J26" s="22"/>
    </row>
    <row r="27" spans="1:10">
      <c r="A27" s="22"/>
      <c r="B27" s="54"/>
      <c r="C27" s="54"/>
      <c r="D27" s="54"/>
      <c r="E27" s="54"/>
      <c r="F27" s="54"/>
      <c r="G27" s="54"/>
      <c r="H27" s="54"/>
      <c r="I27" s="54"/>
      <c r="J27" s="22"/>
    </row>
    <row r="28" spans="1:10">
      <c r="A28" s="22"/>
      <c r="B28" s="30" t="s">
        <v>32</v>
      </c>
      <c r="C28" s="30"/>
      <c r="D28" s="30"/>
      <c r="E28" s="30"/>
      <c r="F28" s="30"/>
      <c r="G28" s="30"/>
      <c r="H28" s="30"/>
      <c r="I28" s="31" t="s">
        <v>12</v>
      </c>
      <c r="J28" s="22"/>
    </row>
    <row r="29" spans="1:10">
      <c r="A29" s="22"/>
      <c r="B29" s="33" t="s">
        <v>11</v>
      </c>
      <c r="C29" s="22"/>
      <c r="D29" s="22"/>
      <c r="E29" s="22"/>
      <c r="F29" s="22"/>
      <c r="G29" s="22"/>
      <c r="H29" s="22"/>
      <c r="I29" s="22"/>
      <c r="J29" s="22"/>
    </row>
    <row r="30" spans="1:10">
      <c r="A30" s="22"/>
      <c r="B30" s="22"/>
      <c r="C30" s="22"/>
      <c r="D30" s="22"/>
      <c r="E30" s="22"/>
      <c r="F30" s="22"/>
      <c r="G30" s="22"/>
      <c r="H30" s="22"/>
      <c r="I30" s="22"/>
      <c r="J30" s="22"/>
    </row>
  </sheetData>
  <mergeCells count="11">
    <mergeCell ref="B24:I26"/>
    <mergeCell ref="C13:D13"/>
    <mergeCell ref="B22:C22"/>
    <mergeCell ref="D22:I22"/>
    <mergeCell ref="B23:I23"/>
    <mergeCell ref="C11:I11"/>
    <mergeCell ref="B1:I1"/>
    <mergeCell ref="B2:I2"/>
    <mergeCell ref="B4:I5"/>
    <mergeCell ref="B6:I8"/>
    <mergeCell ref="C10:I10"/>
  </mergeCells>
  <printOptions horizontalCentered="1"/>
  <pageMargins left="0.7" right="0.7" top="0.75" bottom="0.75" header="0.3" footer="0.3"/>
  <pageSetup orientation="landscape" horizontalDpi="300" verticalDpi="300" r:id="rId1"/>
  <legacyDrawing r:id="rId2"/>
</worksheet>
</file>

<file path=xl/worksheets/sheet8.xml><?xml version="1.0" encoding="utf-8"?>
<worksheet xmlns="http://schemas.openxmlformats.org/spreadsheetml/2006/main" xmlns:r="http://schemas.openxmlformats.org/officeDocument/2006/relationships">
  <dimension ref="A1:J31"/>
  <sheetViews>
    <sheetView zoomScale="90" workbookViewId="0">
      <selection activeCell="C12" sqref="C12"/>
    </sheetView>
  </sheetViews>
  <sheetFormatPr defaultRowHeight="15"/>
  <cols>
    <col min="2" max="2" width="20.85546875" customWidth="1"/>
    <col min="3" max="9" width="14.7109375" customWidth="1"/>
  </cols>
  <sheetData>
    <row r="1" spans="1:10" ht="18.75">
      <c r="A1" s="22"/>
      <c r="B1" s="121" t="s">
        <v>10</v>
      </c>
      <c r="C1" s="121"/>
      <c r="D1" s="121"/>
      <c r="E1" s="121"/>
      <c r="F1" s="121"/>
      <c r="G1" s="121"/>
      <c r="H1" s="121"/>
      <c r="I1" s="121"/>
      <c r="J1" s="22"/>
    </row>
    <row r="2" spans="1:10" ht="15" customHeight="1">
      <c r="A2" s="22"/>
      <c r="B2" s="132" t="s">
        <v>15</v>
      </c>
      <c r="C2" s="133"/>
      <c r="D2" s="133"/>
      <c r="E2" s="133"/>
      <c r="F2" s="133"/>
      <c r="G2" s="133"/>
      <c r="H2" s="133"/>
      <c r="I2" s="133"/>
      <c r="J2" s="22"/>
    </row>
    <row r="3" spans="1:10">
      <c r="A3" s="22"/>
      <c r="B3" s="21"/>
      <c r="C3" s="22"/>
      <c r="D3" s="22"/>
      <c r="E3" s="22"/>
      <c r="F3" s="22"/>
      <c r="G3" s="22"/>
      <c r="H3" s="22"/>
      <c r="I3" s="22"/>
      <c r="J3" s="22"/>
    </row>
    <row r="4" spans="1:10">
      <c r="A4" s="22"/>
      <c r="B4" s="122" t="s">
        <v>7</v>
      </c>
      <c r="C4" s="122"/>
      <c r="D4" s="122"/>
      <c r="E4" s="122"/>
      <c r="F4" s="122"/>
      <c r="G4" s="122"/>
      <c r="H4" s="122"/>
      <c r="I4" s="122"/>
      <c r="J4" s="22"/>
    </row>
    <row r="5" spans="1:10">
      <c r="A5" s="22"/>
      <c r="B5" s="122"/>
      <c r="C5" s="122"/>
      <c r="D5" s="122"/>
      <c r="E5" s="122"/>
      <c r="F5" s="122"/>
      <c r="G5" s="122"/>
      <c r="H5" s="122"/>
      <c r="I5" s="122"/>
      <c r="J5" s="22"/>
    </row>
    <row r="6" spans="1:10" ht="15" customHeight="1">
      <c r="A6" s="22"/>
      <c r="B6" s="122" t="s">
        <v>13</v>
      </c>
      <c r="C6" s="122"/>
      <c r="D6" s="122"/>
      <c r="E6" s="122"/>
      <c r="F6" s="122"/>
      <c r="G6" s="122"/>
      <c r="H6" s="122"/>
      <c r="I6" s="122"/>
      <c r="J6" s="22"/>
    </row>
    <row r="7" spans="1:10">
      <c r="A7" s="22"/>
      <c r="B7" s="122"/>
      <c r="C7" s="122"/>
      <c r="D7" s="122"/>
      <c r="E7" s="122"/>
      <c r="F7" s="122"/>
      <c r="G7" s="122"/>
      <c r="H7" s="122"/>
      <c r="I7" s="122"/>
      <c r="J7" s="22"/>
    </row>
    <row r="8" spans="1:10">
      <c r="A8" s="22"/>
      <c r="B8" s="122"/>
      <c r="C8" s="122"/>
      <c r="D8" s="122"/>
      <c r="E8" s="122"/>
      <c r="F8" s="122"/>
      <c r="G8" s="122"/>
      <c r="H8" s="122"/>
      <c r="I8" s="122"/>
      <c r="J8" s="22"/>
    </row>
    <row r="9" spans="1:10">
      <c r="A9" s="22"/>
      <c r="B9" s="72"/>
      <c r="C9" s="72"/>
      <c r="D9" s="72"/>
      <c r="E9" s="72"/>
      <c r="F9" s="72"/>
      <c r="G9" s="72"/>
      <c r="H9" s="72"/>
      <c r="I9" s="72"/>
      <c r="J9" s="22"/>
    </row>
    <row r="10" spans="1:10">
      <c r="A10" s="22"/>
      <c r="B10" s="24" t="s">
        <v>8</v>
      </c>
      <c r="C10" s="128" t="s">
        <v>109</v>
      </c>
      <c r="D10" s="129"/>
      <c r="E10" s="129"/>
      <c r="F10" s="129"/>
      <c r="G10" s="129"/>
      <c r="H10" s="129"/>
      <c r="I10" s="129"/>
      <c r="J10" s="22"/>
    </row>
    <row r="11" spans="1:10">
      <c r="A11" s="22"/>
      <c r="B11" s="24" t="s">
        <v>9</v>
      </c>
      <c r="C11" s="128" t="s">
        <v>107</v>
      </c>
      <c r="D11" s="129"/>
      <c r="E11" s="129"/>
      <c r="F11" s="129"/>
      <c r="G11" s="129"/>
      <c r="H11" s="129"/>
      <c r="I11" s="129"/>
      <c r="J11" s="22"/>
    </row>
    <row r="12" spans="1:10" ht="15.75" thickBot="1">
      <c r="A12" s="22"/>
      <c r="B12" s="70"/>
      <c r="C12" s="22"/>
      <c r="D12" s="22"/>
      <c r="E12" s="22"/>
      <c r="F12" s="22"/>
      <c r="G12" s="22"/>
      <c r="H12" s="22"/>
      <c r="I12" s="22"/>
      <c r="J12" s="22"/>
    </row>
    <row r="13" spans="1:10" ht="15.75" thickBot="1">
      <c r="A13" s="22"/>
      <c r="B13" s="70"/>
      <c r="C13" s="130" t="s">
        <v>4</v>
      </c>
      <c r="D13" s="131"/>
      <c r="E13" s="101">
        <v>2010</v>
      </c>
      <c r="F13" s="100" t="s">
        <v>51</v>
      </c>
      <c r="G13" s="101" t="s">
        <v>75</v>
      </c>
      <c r="H13" s="100" t="s">
        <v>52</v>
      </c>
      <c r="I13" s="34" t="s">
        <v>6</v>
      </c>
      <c r="J13" s="22"/>
    </row>
    <row r="14" spans="1:10" ht="15.75" thickBot="1">
      <c r="A14" s="22"/>
      <c r="B14" s="62" t="s">
        <v>46</v>
      </c>
      <c r="C14" s="60" t="s">
        <v>3</v>
      </c>
      <c r="D14" s="61" t="s">
        <v>1</v>
      </c>
      <c r="E14" s="6" t="s">
        <v>3</v>
      </c>
      <c r="F14" s="69" t="s">
        <v>1</v>
      </c>
      <c r="G14" s="4" t="s">
        <v>3</v>
      </c>
      <c r="H14" s="69" t="s">
        <v>1</v>
      </c>
      <c r="I14" s="35" t="s">
        <v>5</v>
      </c>
      <c r="J14" s="22"/>
    </row>
    <row r="15" spans="1:10" ht="15.75" thickBot="1">
      <c r="A15" s="22"/>
      <c r="B15" s="63" t="s">
        <v>86</v>
      </c>
      <c r="C15" s="15">
        <v>0.21</v>
      </c>
      <c r="D15" s="10">
        <f>C15*D21</f>
        <v>3150</v>
      </c>
      <c r="E15" s="16">
        <v>0.28000000000000003</v>
      </c>
      <c r="F15" s="2">
        <f>D15*E15</f>
        <v>882.00000000000011</v>
      </c>
      <c r="G15" s="19">
        <v>0.24</v>
      </c>
      <c r="H15" s="2">
        <f>D15*G15</f>
        <v>756</v>
      </c>
      <c r="I15" s="37">
        <f>(H15-F15)/F15</f>
        <v>-0.14285714285714296</v>
      </c>
      <c r="J15" s="22"/>
    </row>
    <row r="16" spans="1:10" ht="15.75" thickBot="1">
      <c r="A16" s="22"/>
      <c r="B16" s="64" t="s">
        <v>87</v>
      </c>
      <c r="C16" s="15">
        <v>0.21</v>
      </c>
      <c r="D16" s="10">
        <f>C16*D21</f>
        <v>3150</v>
      </c>
      <c r="E16" s="16">
        <v>0.37</v>
      </c>
      <c r="F16" s="2">
        <f>D16*E16</f>
        <v>1165.5</v>
      </c>
      <c r="G16" s="19">
        <v>0.32</v>
      </c>
      <c r="H16" s="2">
        <f>D16*G16</f>
        <v>1008</v>
      </c>
      <c r="I16" s="37">
        <f>(H16-F16)/F16</f>
        <v>-0.13513513513513514</v>
      </c>
      <c r="J16" s="22"/>
    </row>
    <row r="17" spans="1:10" ht="15.75" thickBot="1">
      <c r="A17" s="22"/>
      <c r="B17" s="64" t="s">
        <v>88</v>
      </c>
      <c r="C17" s="15">
        <v>0.08</v>
      </c>
      <c r="D17" s="10">
        <f>C17*D21</f>
        <v>1200</v>
      </c>
      <c r="E17" s="16">
        <v>0.3</v>
      </c>
      <c r="F17" s="2">
        <f>D17*E17</f>
        <v>360</v>
      </c>
      <c r="G17" s="19">
        <v>0.25</v>
      </c>
      <c r="H17" s="2">
        <f>D17*G17</f>
        <v>300</v>
      </c>
      <c r="I17" s="37">
        <f>(H17-F17)/F17</f>
        <v>-0.16666666666666666</v>
      </c>
      <c r="J17" s="22"/>
    </row>
    <row r="18" spans="1:10" ht="15.75" thickBot="1">
      <c r="A18" s="22"/>
      <c r="B18" s="64" t="s">
        <v>89</v>
      </c>
      <c r="C18" s="15">
        <v>0.1</v>
      </c>
      <c r="D18" s="10">
        <f>C18*D21</f>
        <v>1500</v>
      </c>
      <c r="E18" s="16">
        <v>0.35</v>
      </c>
      <c r="F18" s="2">
        <f t="shared" ref="F18:F19" si="0">D18*E18</f>
        <v>525</v>
      </c>
      <c r="G18" s="19">
        <v>0.32</v>
      </c>
      <c r="H18" s="2">
        <f t="shared" ref="H18:H19" si="1">D18*G18</f>
        <v>480</v>
      </c>
      <c r="I18" s="37">
        <f>(H18-F18)/F18</f>
        <v>-8.5714285714285715E-2</v>
      </c>
      <c r="J18" s="22"/>
    </row>
    <row r="19" spans="1:10">
      <c r="A19" s="22"/>
      <c r="B19" s="64" t="s">
        <v>85</v>
      </c>
      <c r="C19" s="15">
        <v>0.15</v>
      </c>
      <c r="D19" s="10">
        <f>C19*D21</f>
        <v>2250</v>
      </c>
      <c r="E19" s="16">
        <v>0.32</v>
      </c>
      <c r="F19" s="2">
        <f t="shared" si="0"/>
        <v>720</v>
      </c>
      <c r="G19" s="19">
        <v>0.3</v>
      </c>
      <c r="H19" s="2">
        <f t="shared" si="1"/>
        <v>675</v>
      </c>
      <c r="I19" s="37">
        <f>(H19-F19)/F19</f>
        <v>-6.25E-2</v>
      </c>
      <c r="J19" s="22"/>
    </row>
    <row r="20" spans="1:10" ht="15.75" thickBot="1">
      <c r="A20" s="22"/>
      <c r="B20" s="58" t="s">
        <v>2</v>
      </c>
      <c r="C20" s="50">
        <f>1-SUM(C15:C19)</f>
        <v>0.25</v>
      </c>
      <c r="D20" s="14">
        <f>C20*D21</f>
        <v>3750</v>
      </c>
      <c r="E20" s="7">
        <f>F20/D20</f>
        <v>0.30599999999999999</v>
      </c>
      <c r="F20" s="3">
        <f>F21-(F15+F16+F17+F18+F19)</f>
        <v>1147.5</v>
      </c>
      <c r="G20" s="20">
        <v>0.3</v>
      </c>
      <c r="H20" s="3">
        <f>D20*G20</f>
        <v>1125</v>
      </c>
      <c r="I20" s="39">
        <f t="shared" ref="I20:I21" si="2">(H20-F20)/F20</f>
        <v>-1.9607843137254902E-2</v>
      </c>
      <c r="J20" s="22"/>
    </row>
    <row r="21" spans="1:10" ht="15.75" thickBot="1">
      <c r="A21" s="22"/>
      <c r="B21" s="58" t="s">
        <v>0</v>
      </c>
      <c r="C21" s="12">
        <f>SUM(C15:C20)</f>
        <v>1</v>
      </c>
      <c r="D21" s="17">
        <v>15000</v>
      </c>
      <c r="E21" s="18">
        <v>0.32</v>
      </c>
      <c r="F21" s="13">
        <f>D21*E21</f>
        <v>4800</v>
      </c>
      <c r="G21" s="51">
        <f>H21/D21</f>
        <v>0.28960000000000002</v>
      </c>
      <c r="H21" s="13">
        <f>SUM(H15:H20)</f>
        <v>4344</v>
      </c>
      <c r="I21" s="52">
        <f t="shared" si="2"/>
        <v>-9.5000000000000001E-2</v>
      </c>
      <c r="J21" s="22"/>
    </row>
    <row r="22" spans="1:10">
      <c r="A22" s="22"/>
      <c r="B22" s="22"/>
      <c r="C22" s="26"/>
      <c r="D22" s="27"/>
      <c r="E22" s="28"/>
      <c r="F22" s="29"/>
      <c r="G22" s="26"/>
      <c r="H22" s="22"/>
      <c r="I22" s="22"/>
      <c r="J22" s="22"/>
    </row>
    <row r="23" spans="1:10">
      <c r="A23" s="22"/>
      <c r="B23" s="126" t="s">
        <v>42</v>
      </c>
      <c r="C23" s="126"/>
      <c r="D23" s="134" t="s">
        <v>49</v>
      </c>
      <c r="E23" s="134"/>
      <c r="F23" s="134"/>
      <c r="G23" s="134"/>
      <c r="H23" s="134"/>
      <c r="I23" s="134"/>
      <c r="J23" s="22"/>
    </row>
    <row r="24" spans="1:10">
      <c r="A24" s="22"/>
      <c r="B24" s="127" t="s">
        <v>73</v>
      </c>
      <c r="C24" s="127"/>
      <c r="D24" s="127"/>
      <c r="E24" s="127"/>
      <c r="F24" s="127"/>
      <c r="G24" s="127"/>
      <c r="H24" s="127"/>
      <c r="I24" s="127"/>
      <c r="J24" s="22"/>
    </row>
    <row r="25" spans="1:10" ht="15" customHeight="1">
      <c r="A25" s="22"/>
      <c r="B25" s="122" t="s">
        <v>48</v>
      </c>
      <c r="C25" s="122"/>
      <c r="D25" s="122"/>
      <c r="E25" s="122"/>
      <c r="F25" s="122"/>
      <c r="G25" s="122"/>
      <c r="H25" s="122"/>
      <c r="I25" s="122"/>
      <c r="J25" s="22"/>
    </row>
    <row r="26" spans="1:10">
      <c r="A26" s="22"/>
      <c r="B26" s="122"/>
      <c r="C26" s="122"/>
      <c r="D26" s="122"/>
      <c r="E26" s="122"/>
      <c r="F26" s="122"/>
      <c r="G26" s="122"/>
      <c r="H26" s="122"/>
      <c r="I26" s="122"/>
      <c r="J26" s="22"/>
    </row>
    <row r="27" spans="1:10">
      <c r="A27" s="22"/>
      <c r="B27" s="122"/>
      <c r="C27" s="122"/>
      <c r="D27" s="122"/>
      <c r="E27" s="122"/>
      <c r="F27" s="122"/>
      <c r="G27" s="122"/>
      <c r="H27" s="122"/>
      <c r="I27" s="122"/>
      <c r="J27" s="22"/>
    </row>
    <row r="28" spans="1:10">
      <c r="A28" s="22"/>
      <c r="B28" s="68"/>
      <c r="C28" s="68"/>
      <c r="D28" s="68"/>
      <c r="E28" s="68"/>
      <c r="F28" s="68"/>
      <c r="G28" s="68"/>
      <c r="H28" s="68"/>
      <c r="I28" s="68"/>
      <c r="J28" s="22"/>
    </row>
    <row r="29" spans="1:10">
      <c r="A29" s="22"/>
      <c r="B29" s="30" t="s">
        <v>32</v>
      </c>
      <c r="C29" s="30"/>
      <c r="D29" s="30"/>
      <c r="E29" s="30"/>
      <c r="F29" s="30"/>
      <c r="G29" s="30"/>
      <c r="H29" s="30"/>
      <c r="I29" s="31" t="s">
        <v>12</v>
      </c>
      <c r="J29" s="22"/>
    </row>
    <row r="30" spans="1:10">
      <c r="A30" s="22"/>
      <c r="B30" s="33" t="s">
        <v>11</v>
      </c>
      <c r="C30" s="22"/>
      <c r="D30" s="22"/>
      <c r="E30" s="22"/>
      <c r="F30" s="22"/>
      <c r="G30" s="22"/>
      <c r="H30" s="22"/>
      <c r="I30" s="22"/>
      <c r="J30" s="22"/>
    </row>
    <row r="31" spans="1:10">
      <c r="A31" s="22"/>
      <c r="B31" s="22"/>
      <c r="C31" s="22"/>
      <c r="D31" s="22"/>
      <c r="E31" s="22"/>
      <c r="F31" s="22"/>
      <c r="G31" s="22"/>
      <c r="H31" s="22"/>
      <c r="I31" s="22"/>
      <c r="J31" s="22"/>
    </row>
  </sheetData>
  <mergeCells count="11">
    <mergeCell ref="B25:I27"/>
    <mergeCell ref="C13:D13"/>
    <mergeCell ref="B23:C23"/>
    <mergeCell ref="D23:I23"/>
    <mergeCell ref="B24:I24"/>
    <mergeCell ref="C11:I11"/>
    <mergeCell ref="B1:I1"/>
    <mergeCell ref="B2:I2"/>
    <mergeCell ref="B4:I5"/>
    <mergeCell ref="B6:I8"/>
    <mergeCell ref="C10:I10"/>
  </mergeCells>
  <printOptions horizontalCentered="1"/>
  <pageMargins left="0.7" right="0.7" top="0.75" bottom="0.75" header="0.3" footer="0.3"/>
  <pageSetup orientation="landscape" horizontalDpi="300" verticalDpi="300" r:id="rId1"/>
  <legacyDrawing r:id="rId2"/>
</worksheet>
</file>

<file path=xl/worksheets/sheet9.xml><?xml version="1.0" encoding="utf-8"?>
<worksheet xmlns="http://schemas.openxmlformats.org/spreadsheetml/2006/main" xmlns:r="http://schemas.openxmlformats.org/officeDocument/2006/relationships">
  <dimension ref="A1:J27"/>
  <sheetViews>
    <sheetView zoomScale="90" workbookViewId="0">
      <selection activeCell="B16" sqref="B16"/>
    </sheetView>
  </sheetViews>
  <sheetFormatPr defaultRowHeight="15"/>
  <cols>
    <col min="2" max="2" width="20.85546875" customWidth="1"/>
    <col min="3" max="9" width="14.7109375" customWidth="1"/>
  </cols>
  <sheetData>
    <row r="1" spans="1:10" ht="18.75">
      <c r="A1" s="22"/>
      <c r="B1" s="121" t="s">
        <v>10</v>
      </c>
      <c r="C1" s="121"/>
      <c r="D1" s="121"/>
      <c r="E1" s="121"/>
      <c r="F1" s="121"/>
      <c r="G1" s="121"/>
      <c r="H1" s="121"/>
      <c r="I1" s="121"/>
      <c r="J1" s="22"/>
    </row>
    <row r="2" spans="1:10">
      <c r="A2" s="22"/>
      <c r="B2" s="132" t="s">
        <v>15</v>
      </c>
      <c r="C2" s="132"/>
      <c r="D2" s="132"/>
      <c r="E2" s="132"/>
      <c r="F2" s="132"/>
      <c r="G2" s="132"/>
      <c r="H2" s="132"/>
      <c r="I2" s="132"/>
      <c r="J2" s="22"/>
    </row>
    <row r="3" spans="1:10">
      <c r="A3" s="22"/>
      <c r="B3" s="21"/>
      <c r="C3" s="22"/>
      <c r="D3" s="22"/>
      <c r="E3" s="22"/>
      <c r="F3" s="22"/>
      <c r="G3" s="22"/>
      <c r="H3" s="22"/>
      <c r="I3" s="22"/>
      <c r="J3" s="22"/>
    </row>
    <row r="4" spans="1:10">
      <c r="A4" s="22"/>
      <c r="B4" s="122" t="s">
        <v>7</v>
      </c>
      <c r="C4" s="122"/>
      <c r="D4" s="122"/>
      <c r="E4" s="122"/>
      <c r="F4" s="122"/>
      <c r="G4" s="122"/>
      <c r="H4" s="122"/>
      <c r="I4" s="122"/>
      <c r="J4" s="22"/>
    </row>
    <row r="5" spans="1:10">
      <c r="A5" s="22"/>
      <c r="B5" s="122"/>
      <c r="C5" s="122"/>
      <c r="D5" s="122"/>
      <c r="E5" s="122"/>
      <c r="F5" s="122"/>
      <c r="G5" s="122"/>
      <c r="H5" s="122"/>
      <c r="I5" s="122"/>
      <c r="J5" s="22"/>
    </row>
    <row r="6" spans="1:10" ht="15" customHeight="1">
      <c r="A6" s="22"/>
      <c r="B6" s="122" t="s">
        <v>76</v>
      </c>
      <c r="C6" s="122"/>
      <c r="D6" s="122"/>
      <c r="E6" s="122"/>
      <c r="F6" s="122"/>
      <c r="G6" s="122"/>
      <c r="H6" s="122"/>
      <c r="I6" s="122"/>
      <c r="J6" s="22"/>
    </row>
    <row r="7" spans="1:10">
      <c r="A7" s="22"/>
      <c r="B7" s="122"/>
      <c r="C7" s="122"/>
      <c r="D7" s="122"/>
      <c r="E7" s="122"/>
      <c r="F7" s="122"/>
      <c r="G7" s="122"/>
      <c r="H7" s="122"/>
      <c r="I7" s="122"/>
      <c r="J7" s="22"/>
    </row>
    <row r="8" spans="1:10">
      <c r="A8" s="22"/>
      <c r="B8" s="122"/>
      <c r="C8" s="122"/>
      <c r="D8" s="122"/>
      <c r="E8" s="122"/>
      <c r="F8" s="122"/>
      <c r="G8" s="122"/>
      <c r="H8" s="122"/>
      <c r="I8" s="122"/>
      <c r="J8" s="22"/>
    </row>
    <row r="9" spans="1:10">
      <c r="A9" s="22"/>
      <c r="B9" s="72"/>
      <c r="C9" s="72"/>
      <c r="D9" s="72"/>
      <c r="E9" s="72"/>
      <c r="F9" s="72"/>
      <c r="G9" s="72"/>
      <c r="H9" s="72"/>
      <c r="I9" s="72"/>
      <c r="J9" s="22"/>
    </row>
    <row r="10" spans="1:10">
      <c r="A10" s="22"/>
      <c r="B10" s="24" t="s">
        <v>8</v>
      </c>
      <c r="C10" s="128" t="s">
        <v>77</v>
      </c>
      <c r="D10" s="129"/>
      <c r="E10" s="129"/>
      <c r="F10" s="129"/>
      <c r="G10" s="129"/>
      <c r="H10" s="129"/>
      <c r="I10" s="129"/>
      <c r="J10" s="22"/>
    </row>
    <row r="11" spans="1:10">
      <c r="A11" s="22"/>
      <c r="B11" s="24" t="s">
        <v>9</v>
      </c>
      <c r="C11" s="128" t="s">
        <v>78</v>
      </c>
      <c r="D11" s="129"/>
      <c r="E11" s="129"/>
      <c r="F11" s="129"/>
      <c r="G11" s="129"/>
      <c r="H11" s="129"/>
      <c r="I11" s="129"/>
      <c r="J11" s="22"/>
    </row>
    <row r="12" spans="1:10" ht="15.75" thickBot="1">
      <c r="A12" s="22"/>
      <c r="B12" s="70"/>
      <c r="C12" s="22"/>
      <c r="D12" s="22"/>
      <c r="E12" s="22"/>
      <c r="F12" s="22"/>
      <c r="G12" s="22"/>
      <c r="H12" s="22"/>
      <c r="I12" s="22"/>
      <c r="J12" s="22"/>
    </row>
    <row r="13" spans="1:10" ht="15.75" thickBot="1">
      <c r="A13" s="22"/>
      <c r="B13" s="70"/>
      <c r="C13" s="130" t="s">
        <v>4</v>
      </c>
      <c r="D13" s="131"/>
      <c r="E13" s="101">
        <v>2010</v>
      </c>
      <c r="F13" s="100" t="s">
        <v>51</v>
      </c>
      <c r="G13" s="101" t="s">
        <v>75</v>
      </c>
      <c r="H13" s="100" t="s">
        <v>52</v>
      </c>
      <c r="I13" s="34" t="s">
        <v>6</v>
      </c>
      <c r="J13" s="22"/>
    </row>
    <row r="14" spans="1:10" ht="15.75" thickBot="1">
      <c r="A14" s="22"/>
      <c r="B14" s="62" t="s">
        <v>44</v>
      </c>
      <c r="C14" s="60" t="s">
        <v>3</v>
      </c>
      <c r="D14" s="61" t="s">
        <v>1</v>
      </c>
      <c r="E14" s="6" t="s">
        <v>3</v>
      </c>
      <c r="F14" s="69" t="s">
        <v>1</v>
      </c>
      <c r="G14" s="4" t="s">
        <v>3</v>
      </c>
      <c r="H14" s="71" t="s">
        <v>1</v>
      </c>
      <c r="I14" s="36" t="s">
        <v>5</v>
      </c>
      <c r="J14" s="22"/>
    </row>
    <row r="15" spans="1:10">
      <c r="A15" s="22"/>
      <c r="B15" s="63" t="s">
        <v>81</v>
      </c>
      <c r="C15" s="15">
        <v>0.98</v>
      </c>
      <c r="D15" s="10">
        <f>C15*D17</f>
        <v>1960</v>
      </c>
      <c r="E15" s="16">
        <v>0.37</v>
      </c>
      <c r="F15" s="2">
        <f>D15*E15</f>
        <v>725.2</v>
      </c>
      <c r="G15" s="19">
        <v>0.28000000000000003</v>
      </c>
      <c r="H15" s="2">
        <f>D15*G15</f>
        <v>548.80000000000007</v>
      </c>
      <c r="I15" s="38">
        <f>(H15-F15)/F15</f>
        <v>-0.2432432432432432</v>
      </c>
      <c r="J15" s="22"/>
    </row>
    <row r="16" spans="1:10" ht="15.75" thickBot="1">
      <c r="A16" s="22"/>
      <c r="B16" s="66" t="s">
        <v>2</v>
      </c>
      <c r="C16" s="1">
        <f>1-C15</f>
        <v>2.0000000000000018E-2</v>
      </c>
      <c r="D16" s="14">
        <f>D17*C16</f>
        <v>40.000000000000036</v>
      </c>
      <c r="E16" s="7">
        <f>F16/D16</f>
        <v>0.11999999999999876</v>
      </c>
      <c r="F16" s="3">
        <f>F17-F15</f>
        <v>4.7999999999999545</v>
      </c>
      <c r="G16" s="20">
        <v>0.115</v>
      </c>
      <c r="H16" s="3">
        <f>D16*G16</f>
        <v>4.6000000000000041</v>
      </c>
      <c r="I16" s="39">
        <f t="shared" ref="I16:I17" si="0">(H16-F16)/F16</f>
        <v>-4.1666666666656735E-2</v>
      </c>
      <c r="J16" s="22"/>
    </row>
    <row r="17" spans="1:10" ht="15.75" thickBot="1">
      <c r="A17" s="22"/>
      <c r="B17" s="58" t="s">
        <v>0</v>
      </c>
      <c r="C17" s="12">
        <v>1</v>
      </c>
      <c r="D17" s="17">
        <v>2000</v>
      </c>
      <c r="E17" s="18">
        <v>0.36499999999999999</v>
      </c>
      <c r="F17" s="13">
        <f>D17*E17</f>
        <v>730</v>
      </c>
      <c r="G17" s="51">
        <f>H17/D17</f>
        <v>0.27670000000000006</v>
      </c>
      <c r="H17" s="13">
        <f>H15+H16</f>
        <v>553.40000000000009</v>
      </c>
      <c r="I17" s="52">
        <f t="shared" si="0"/>
        <v>-0.24191780821917797</v>
      </c>
      <c r="J17" s="22"/>
    </row>
    <row r="18" spans="1:10">
      <c r="A18" s="22"/>
      <c r="B18" s="22"/>
      <c r="C18" s="26"/>
      <c r="D18" s="27"/>
      <c r="E18" s="28"/>
      <c r="F18" s="29"/>
      <c r="G18" s="26"/>
      <c r="H18" s="22"/>
      <c r="I18" s="22"/>
      <c r="J18" s="22"/>
    </row>
    <row r="19" spans="1:10">
      <c r="A19" s="22"/>
      <c r="B19" s="126" t="s">
        <v>43</v>
      </c>
      <c r="C19" s="126"/>
      <c r="D19" s="134"/>
      <c r="E19" s="134"/>
      <c r="F19" s="134"/>
      <c r="G19" s="134"/>
      <c r="H19" s="134"/>
      <c r="I19" s="134"/>
      <c r="J19" s="22"/>
    </row>
    <row r="20" spans="1:10">
      <c r="A20" s="22"/>
      <c r="B20" s="127" t="s">
        <v>73</v>
      </c>
      <c r="C20" s="127"/>
      <c r="D20" s="127"/>
      <c r="E20" s="127"/>
      <c r="F20" s="127"/>
      <c r="G20" s="127"/>
      <c r="H20" s="127"/>
      <c r="I20" s="127"/>
      <c r="J20" s="22"/>
    </row>
    <row r="21" spans="1:10" ht="15" customHeight="1">
      <c r="A21" s="22"/>
      <c r="B21" s="122" t="s">
        <v>45</v>
      </c>
      <c r="C21" s="122"/>
      <c r="D21" s="122"/>
      <c r="E21" s="122"/>
      <c r="F21" s="122"/>
      <c r="G21" s="122"/>
      <c r="H21" s="122"/>
      <c r="I21" s="122"/>
      <c r="J21" s="22"/>
    </row>
    <row r="22" spans="1:10">
      <c r="A22" s="22"/>
      <c r="B22" s="122"/>
      <c r="C22" s="122"/>
      <c r="D22" s="122"/>
      <c r="E22" s="122"/>
      <c r="F22" s="122"/>
      <c r="G22" s="122"/>
      <c r="H22" s="122"/>
      <c r="I22" s="122"/>
      <c r="J22" s="22"/>
    </row>
    <row r="23" spans="1:10">
      <c r="A23" s="22"/>
      <c r="B23" s="122"/>
      <c r="C23" s="122"/>
      <c r="D23" s="122"/>
      <c r="E23" s="122"/>
      <c r="F23" s="122"/>
      <c r="G23" s="122"/>
      <c r="H23" s="122"/>
      <c r="I23" s="122"/>
      <c r="J23" s="22"/>
    </row>
    <row r="24" spans="1:10">
      <c r="A24" s="22"/>
      <c r="B24" s="68"/>
      <c r="C24" s="68"/>
      <c r="D24" s="68"/>
      <c r="E24" s="68"/>
      <c r="F24" s="68"/>
      <c r="G24" s="68"/>
      <c r="H24" s="68"/>
      <c r="I24" s="68"/>
      <c r="J24" s="22"/>
    </row>
    <row r="25" spans="1:10">
      <c r="A25" s="22"/>
      <c r="B25" s="30" t="s">
        <v>32</v>
      </c>
      <c r="C25" s="30"/>
      <c r="D25" s="30"/>
      <c r="E25" s="30"/>
      <c r="F25" s="30"/>
      <c r="G25" s="30"/>
      <c r="H25" s="30"/>
      <c r="I25" s="31" t="s">
        <v>12</v>
      </c>
      <c r="J25" s="22"/>
    </row>
    <row r="26" spans="1:10">
      <c r="A26" s="22"/>
      <c r="B26" s="33" t="s">
        <v>11</v>
      </c>
      <c r="C26" s="22"/>
      <c r="D26" s="22"/>
      <c r="E26" s="22"/>
      <c r="F26" s="22"/>
      <c r="G26" s="22"/>
      <c r="H26" s="22"/>
      <c r="I26" s="22"/>
      <c r="J26" s="22"/>
    </row>
    <row r="27" spans="1:10">
      <c r="A27" s="22"/>
      <c r="B27" s="22"/>
      <c r="C27" s="22"/>
      <c r="D27" s="22"/>
      <c r="E27" s="22"/>
      <c r="F27" s="22"/>
      <c r="G27" s="22"/>
      <c r="H27" s="22"/>
      <c r="I27" s="22"/>
      <c r="J27" s="22"/>
    </row>
  </sheetData>
  <mergeCells count="11">
    <mergeCell ref="B21:I23"/>
    <mergeCell ref="C13:D13"/>
    <mergeCell ref="B19:C19"/>
    <mergeCell ref="D19:I19"/>
    <mergeCell ref="B20:I20"/>
    <mergeCell ref="C11:I11"/>
    <mergeCell ref="B1:I1"/>
    <mergeCell ref="B2:I2"/>
    <mergeCell ref="B4:I5"/>
    <mergeCell ref="B6:I8"/>
    <mergeCell ref="C10:I10"/>
  </mergeCells>
  <printOptions horizontalCentered="1"/>
  <pageMargins left="0.7" right="0.7" top="0.75" bottom="0.75" header="0.3" footer="0.3"/>
  <pageSetup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13</vt:i4>
      </vt:variant>
    </vt:vector>
  </HeadingPairs>
  <TitlesOfParts>
    <vt:vector size="28" baseType="lpstr">
      <vt:lpstr>Target Calculator Introduction</vt:lpstr>
      <vt:lpstr>Target Setting &amp; MAP-IT Example</vt:lpstr>
      <vt:lpstr>One Priority Audience Example</vt:lpstr>
      <vt:lpstr>One Priority Audience</vt:lpstr>
      <vt:lpstr>Two Priority Audiences</vt:lpstr>
      <vt:lpstr>Three Priority Audiences</vt:lpstr>
      <vt:lpstr>Four Priority Audiences</vt:lpstr>
      <vt:lpstr>Five Priority Audiences</vt:lpstr>
      <vt:lpstr>Faculty Staff</vt:lpstr>
      <vt:lpstr>Faculty Staff Separate</vt:lpstr>
      <vt:lpstr>Faculty &amp; Staff 2 Types</vt:lpstr>
      <vt:lpstr>Faculty &amp; Staff 3 Types</vt:lpstr>
      <vt:lpstr>Faculty 2 &amp; Staff 3 Types</vt:lpstr>
      <vt:lpstr>Target Setting Resources</vt:lpstr>
      <vt:lpstr>Mutually Exclusive  Audiences</vt:lpstr>
      <vt:lpstr>'Faculty &amp; Staff 2 Types'!Print_Area</vt:lpstr>
      <vt:lpstr>'Faculty &amp; Staff 3 Types'!Print_Area</vt:lpstr>
      <vt:lpstr>'Faculty 2 &amp; Staff 3 Types'!Print_Area</vt:lpstr>
      <vt:lpstr>'Faculty Staff'!Print_Area</vt:lpstr>
      <vt:lpstr>'Faculty Staff Separate'!Print_Area</vt:lpstr>
      <vt:lpstr>'Five Priority Audiences'!Print_Area</vt:lpstr>
      <vt:lpstr>'Four Priority Audiences'!Print_Area</vt:lpstr>
      <vt:lpstr>'One Priority Audience'!Print_Area</vt:lpstr>
      <vt:lpstr>'One Priority Audience Example'!Print_Area</vt:lpstr>
      <vt:lpstr>'Target Calculator Introduction'!Print_Area</vt:lpstr>
      <vt:lpstr>'Target Setting &amp; MAP-IT Example'!Print_Area</vt:lpstr>
      <vt:lpstr>'Three Priority Audiences'!Print_Area</vt:lpstr>
      <vt:lpstr>'Two Priority Audiences'!Print_Area</vt:lpstr>
    </vt:vector>
  </TitlesOfParts>
  <Company>Health Education Partners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 Grizzell</dc:creator>
  <dc:description>Password to unprotect sheets = 4
www.csupomona.edu/~jvgrizzell/hc2020/priority-audience-target-setting-calculator.xlsx </dc:description>
  <cp:lastModifiedBy>Jim Grizzell</cp:lastModifiedBy>
  <cp:lastPrinted>2011-11-28T19:42:38Z</cp:lastPrinted>
  <dcterms:created xsi:type="dcterms:W3CDTF">2011-11-27T18:51:35Z</dcterms:created>
  <dcterms:modified xsi:type="dcterms:W3CDTF">2012-02-21T04:28:45Z</dcterms:modified>
</cp:coreProperties>
</file>